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Questa_cartella_di_lavoro" hidePivotFieldList="1"/>
  <mc:AlternateContent xmlns:mc="http://schemas.openxmlformats.org/markup-compatibility/2006">
    <mc:Choice Requires="x15">
      <x15ac:absPath xmlns:x15ac="http://schemas.microsoft.com/office/spreadsheetml/2010/11/ac" url="C:\Users\fabio.pierangeli\.Pierangeli Fabio\RRN 2014-2020\Riserva Performance\"/>
    </mc:Choice>
  </mc:AlternateContent>
  <bookViews>
    <workbookView xWindow="0" yWindow="0" windowWidth="28800" windowHeight="12435"/>
  </bookViews>
  <sheets>
    <sheet name="inserisci dati" sheetId="25" r:id="rId1"/>
    <sheet name="quadro performance" sheetId="23" r:id="rId2"/>
  </sheets>
  <functionGroups builtInGroupCount="18"/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23" l="1"/>
  <c r="C24" i="23"/>
  <c r="C23" i="23"/>
  <c r="C20" i="23"/>
  <c r="C19" i="23"/>
  <c r="C18" i="23"/>
  <c r="C15" i="23"/>
  <c r="C14" i="23"/>
  <c r="C10" i="23"/>
  <c r="C9" i="23"/>
  <c r="C8" i="23"/>
  <c r="C5" i="23"/>
  <c r="C4" i="23"/>
  <c r="E27" i="23"/>
  <c r="E26" i="23"/>
  <c r="E25" i="23"/>
  <c r="E24" i="23"/>
  <c r="E23" i="23"/>
  <c r="E20" i="23"/>
  <c r="E19" i="23"/>
  <c r="E18" i="23"/>
  <c r="E15" i="23"/>
  <c r="E14" i="23"/>
  <c r="E10" i="23"/>
  <c r="E9" i="23"/>
  <c r="E8" i="23"/>
  <c r="E4" i="23"/>
  <c r="E5" i="23"/>
  <c r="G6" i="25" l="1"/>
  <c r="E11" i="23"/>
  <c r="C11" i="23"/>
  <c r="G4" i="25" l="1"/>
  <c r="G5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F5" i="23"/>
  <c r="H5" i="23"/>
  <c r="J23" i="23" l="1"/>
  <c r="J24" i="23"/>
  <c r="J19" i="23"/>
  <c r="J11" i="23"/>
  <c r="J10" i="23"/>
  <c r="J9" i="23"/>
  <c r="J5" i="23"/>
  <c r="J4" i="23"/>
  <c r="J25" i="23"/>
  <c r="J20" i="23"/>
  <c r="J8" i="23"/>
  <c r="C26" i="23" l="1"/>
  <c r="F26" i="23"/>
  <c r="D26" i="23" s="1"/>
  <c r="G26" i="23"/>
  <c r="H26" i="23"/>
  <c r="I26" i="23"/>
  <c r="J26" i="23"/>
  <c r="E22" i="23"/>
  <c r="E21" i="23"/>
  <c r="C21" i="23"/>
  <c r="F21" i="23"/>
  <c r="D21" i="23" s="1"/>
  <c r="G21" i="23"/>
  <c r="H21" i="23"/>
  <c r="I21" i="23"/>
  <c r="J21" i="23"/>
  <c r="E17" i="23"/>
  <c r="E16" i="23"/>
  <c r="C16" i="23"/>
  <c r="F16" i="23"/>
  <c r="D16" i="23" s="1"/>
  <c r="G16" i="23"/>
  <c r="H16" i="23"/>
  <c r="I16" i="23"/>
  <c r="J16" i="23"/>
  <c r="J15" i="23"/>
  <c r="K28" i="25"/>
  <c r="E13" i="23"/>
  <c r="E12" i="23"/>
  <c r="C12" i="23"/>
  <c r="F12" i="23"/>
  <c r="D12" i="23" s="1"/>
  <c r="G12" i="23"/>
  <c r="H12" i="23"/>
  <c r="I12" i="23"/>
  <c r="J12" i="23"/>
  <c r="J6" i="23"/>
  <c r="I6" i="23"/>
  <c r="H6" i="23"/>
  <c r="G6" i="23"/>
  <c r="F6" i="23"/>
  <c r="D6" i="23" s="1"/>
  <c r="C6" i="23"/>
  <c r="E6" i="23"/>
  <c r="E7" i="23"/>
  <c r="I27" i="23"/>
  <c r="I22" i="23"/>
  <c r="I17" i="23"/>
  <c r="I4" i="23"/>
  <c r="K4" i="23" s="1"/>
  <c r="I25" i="23"/>
  <c r="K25" i="23" s="1"/>
  <c r="I24" i="23"/>
  <c r="K24" i="23" s="1"/>
  <c r="I23" i="23"/>
  <c r="K23" i="23" s="1"/>
  <c r="I20" i="23"/>
  <c r="K20" i="23" s="1"/>
  <c r="I19" i="23"/>
  <c r="K19" i="23" s="1"/>
  <c r="I18" i="23"/>
  <c r="I15" i="23"/>
  <c r="K15" i="23" s="1"/>
  <c r="I14" i="23"/>
  <c r="I13" i="23"/>
  <c r="I11" i="23"/>
  <c r="K11" i="23" s="1"/>
  <c r="I10" i="23"/>
  <c r="K10" i="23" s="1"/>
  <c r="I9" i="23"/>
  <c r="K9" i="23" s="1"/>
  <c r="I8" i="23"/>
  <c r="K8" i="23" s="1"/>
  <c r="I7" i="23"/>
  <c r="I5" i="23"/>
  <c r="K5" i="23" s="1"/>
  <c r="J28" i="25"/>
  <c r="K26" i="23" l="1"/>
  <c r="M26" i="23" s="1"/>
  <c r="L10" i="23"/>
  <c r="M10" i="23"/>
  <c r="L15" i="23"/>
  <c r="M15" i="23"/>
  <c r="L19" i="23"/>
  <c r="M19" i="23"/>
  <c r="L25" i="23"/>
  <c r="M25" i="23"/>
  <c r="L9" i="23"/>
  <c r="M9" i="23"/>
  <c r="L20" i="23"/>
  <c r="M20" i="23"/>
  <c r="M24" i="23"/>
  <c r="L24" i="23"/>
  <c r="L4" i="23"/>
  <c r="M4" i="23"/>
  <c r="K16" i="23"/>
  <c r="M16" i="23" s="1"/>
  <c r="K21" i="23"/>
  <c r="L23" i="23"/>
  <c r="M23" i="23"/>
  <c r="L11" i="23"/>
  <c r="M11" i="23"/>
  <c r="L8" i="23"/>
  <c r="M8" i="23"/>
  <c r="M5" i="23"/>
  <c r="L5" i="23"/>
  <c r="L26" i="23"/>
  <c r="M21" i="23"/>
  <c r="L21" i="23"/>
  <c r="K12" i="23"/>
  <c r="L12" i="23" s="1"/>
  <c r="K6" i="23"/>
  <c r="L6" i="23" s="1"/>
  <c r="M12" i="23"/>
  <c r="L16" i="23" l="1"/>
  <c r="M6" i="23"/>
  <c r="J7" i="23"/>
  <c r="C27" i="23" l="1"/>
  <c r="C22" i="23"/>
  <c r="C17" i="23"/>
  <c r="C13" i="23"/>
  <c r="C7" i="23"/>
  <c r="J27" i="23"/>
  <c r="J22" i="23"/>
  <c r="J18" i="23"/>
  <c r="K18" i="23" s="1"/>
  <c r="J17" i="23"/>
  <c r="J14" i="23"/>
  <c r="K14" i="23" s="1"/>
  <c r="J13" i="23"/>
  <c r="H27" i="23"/>
  <c r="G27" i="23"/>
  <c r="H25" i="23"/>
  <c r="G25" i="23"/>
  <c r="H24" i="23"/>
  <c r="G24" i="23"/>
  <c r="H23" i="23"/>
  <c r="G23" i="23"/>
  <c r="H22" i="23"/>
  <c r="G22" i="23"/>
  <c r="H20" i="23"/>
  <c r="G20" i="23"/>
  <c r="H19" i="23"/>
  <c r="G19" i="23"/>
  <c r="H18" i="23"/>
  <c r="G18" i="23"/>
  <c r="H17" i="23"/>
  <c r="G17" i="23"/>
  <c r="H15" i="23"/>
  <c r="G15" i="23"/>
  <c r="H14" i="23"/>
  <c r="G14" i="23"/>
  <c r="H13" i="23"/>
  <c r="G13" i="23"/>
  <c r="H11" i="23"/>
  <c r="G11" i="23"/>
  <c r="H10" i="23"/>
  <c r="G10" i="23"/>
  <c r="H9" i="23"/>
  <c r="G9" i="23"/>
  <c r="H8" i="23"/>
  <c r="G8" i="23"/>
  <c r="H7" i="23"/>
  <c r="G7" i="23"/>
  <c r="G5" i="23"/>
  <c r="F27" i="23"/>
  <c r="D27" i="23" s="1"/>
  <c r="F25" i="23"/>
  <c r="D25" i="23" s="1"/>
  <c r="F24" i="23"/>
  <c r="D24" i="23" s="1"/>
  <c r="F23" i="23"/>
  <c r="D23" i="23" s="1"/>
  <c r="F22" i="23"/>
  <c r="D22" i="23" s="1"/>
  <c r="F20" i="23"/>
  <c r="D20" i="23" s="1"/>
  <c r="F19" i="23"/>
  <c r="D19" i="23" s="1"/>
  <c r="F18" i="23"/>
  <c r="D18" i="23" s="1"/>
  <c r="F17" i="23"/>
  <c r="D17" i="23" s="1"/>
  <c r="F15" i="23"/>
  <c r="D15" i="23" s="1"/>
  <c r="F14" i="23"/>
  <c r="D14" i="23" s="1"/>
  <c r="F13" i="23"/>
  <c r="D13" i="23" s="1"/>
  <c r="F11" i="23"/>
  <c r="D11" i="23" s="1"/>
  <c r="F10" i="23"/>
  <c r="D10" i="23" s="1"/>
  <c r="F9" i="23"/>
  <c r="D9" i="23" s="1"/>
  <c r="F8" i="23"/>
  <c r="D8" i="23" s="1"/>
  <c r="F7" i="23"/>
  <c r="D7" i="23" s="1"/>
  <c r="D5" i="23"/>
  <c r="G4" i="23"/>
  <c r="H4" i="23"/>
  <c r="F4" i="23"/>
  <c r="D4" i="23" s="1"/>
  <c r="A23" i="25"/>
  <c r="A18" i="25"/>
  <c r="A14" i="25"/>
  <c r="A8" i="25"/>
  <c r="A4" i="25"/>
  <c r="B14" i="23" l="1"/>
  <c r="B4" i="23"/>
  <c r="A4" i="23" s="1"/>
  <c r="B23" i="23"/>
  <c r="A23" i="23" s="1"/>
  <c r="B8" i="23"/>
  <c r="A8" i="23" s="1"/>
  <c r="B18" i="23"/>
  <c r="A18" i="23" s="1"/>
  <c r="A14" i="23"/>
  <c r="L14" i="23"/>
  <c r="M14" i="23"/>
  <c r="L18" i="23"/>
  <c r="M18" i="23"/>
  <c r="K7" i="23"/>
  <c r="K17" i="23"/>
  <c r="K27" i="23"/>
  <c r="K22" i="23"/>
  <c r="K13" i="23"/>
  <c r="M22" i="23" l="1"/>
  <c r="L22" i="23"/>
  <c r="L27" i="23"/>
  <c r="M27" i="23"/>
  <c r="L17" i="23"/>
  <c r="M17" i="23"/>
  <c r="M13" i="23"/>
  <c r="L13" i="23"/>
  <c r="L7" i="23"/>
  <c r="M7" i="23"/>
  <c r="O14" i="23"/>
  <c r="N14" i="23"/>
  <c r="N18" i="23"/>
  <c r="N23" i="23"/>
  <c r="O18" i="23"/>
  <c r="O23" i="23"/>
  <c r="Q23" i="23" l="1"/>
  <c r="S23" i="23" s="1"/>
  <c r="Q18" i="23"/>
  <c r="S18" i="23" s="1"/>
  <c r="Q14" i="23"/>
  <c r="S14" i="23" s="1"/>
  <c r="P23" i="23"/>
  <c r="R23" i="23" s="1"/>
  <c r="P18" i="23"/>
  <c r="R18" i="23" s="1"/>
  <c r="P14" i="23"/>
  <c r="R14" i="23" s="1"/>
  <c r="O4" i="23"/>
  <c r="N8" i="23"/>
  <c r="O8" i="23"/>
  <c r="N4" i="23"/>
  <c r="Q4" i="23" l="1"/>
  <c r="S4" i="23" s="1"/>
  <c r="Q8" i="23"/>
  <c r="S8" i="23" s="1"/>
  <c r="P4" i="23"/>
  <c r="R4" i="23" s="1"/>
  <c r="P8" i="23"/>
  <c r="R8" i="23" s="1"/>
</calcChain>
</file>

<file path=xl/sharedStrings.xml><?xml version="1.0" encoding="utf-8"?>
<sst xmlns="http://schemas.openxmlformats.org/spreadsheetml/2006/main" count="81" uniqueCount="54">
  <si>
    <t>Priorità</t>
  </si>
  <si>
    <t>P3</t>
  </si>
  <si>
    <t>Popolazione coperta dai GAL (aspetto specifico 6B)</t>
  </si>
  <si>
    <t>P6</t>
  </si>
  <si>
    <t>Numero di operazioni sovvenzionate per migliorare le infrastrutture e i servizi di base nelle zone rurali (aspetti specifici 6B e 6C)</t>
  </si>
  <si>
    <t>Spesa pubblica totale P6 (in EUR)</t>
  </si>
  <si>
    <t>Terreni agricoli e forestali gestiti in maniera tale da promuovere il sequestro e la conservazione del carbonio (ha) (aspetto specifico 5E) + terreni agricoli oggetto di contratti di gestione mirati a ridurre le emissioni di GHG e/o ammoniaca (ha) (aspetto specifico 5D) + terreni irrigui cui si applicano sistemi di irrigazione più efficienti (ha) (aspetto specifico 5A)</t>
  </si>
  <si>
    <t>P5</t>
  </si>
  <si>
    <t>Numero di operazioni di investimenti destinati al risparmio e all'efficienza energetica (aspetto specifico 5B) + nella produzione di energia rinnovabile (aspetto specifico 5C)</t>
  </si>
  <si>
    <t>Spesa pubblica totale P5 (in EUR)</t>
  </si>
  <si>
    <t>Terreni agricoli oggetto di contratti di gestione che contribuiscono alla biodiversità (ha) (aspetto specifico 4A) + miglioramento della gestione idrica (ha) (aspetto specifico 4B) + migliore gestione del suolo e prevenzione dell'erosione del suolo (ha) (aspetto specifico 4C)</t>
  </si>
  <si>
    <t>P4</t>
  </si>
  <si>
    <t>Spesa pubblica totale P4 (in EUR)</t>
  </si>
  <si>
    <t>Numero di aziende agricole che partecipano a regimi di gestione del rischio (aspetto specifico 3B)</t>
  </si>
  <si>
    <t>Numero di aziende agricole sovvenzionate che ricevono un sostegno per la partecipazione a regimi di qualità, mercati locali/filiere corte, nonché ad associazioni/organizzazioni di produttori (aspetto specifico 3A)</t>
  </si>
  <si>
    <t>Spesa pubblica totale P3 (in EUR)</t>
  </si>
  <si>
    <t>Numero di aziende agricole che beneficiano di un sostegno del PSR per gli investimenti nella ristrutturazione o nell'ammodernamento (settore prioritario 2A) + aziende con piano di sviluppo aziendale/investimenti per giovani agricoltori sovvenzionati dal PSR (aspetto specifico 2B)</t>
  </si>
  <si>
    <t>P2</t>
  </si>
  <si>
    <t>Spesa pubblica totale P2 (in EUR)</t>
  </si>
  <si>
    <t>Conseguimento target</t>
  </si>
  <si>
    <t>Indicatore e unità di misura,  se del caso</t>
  </si>
  <si>
    <t>dati da programma</t>
  </si>
  <si>
    <t>Verifica intermedia 2018</t>
  </si>
  <si>
    <t>conteggio n. indicatori per priorità</t>
  </si>
  <si>
    <t>indicatore aggiuntivo</t>
  </si>
  <si>
    <t>0 non conseguito
1 conseguito</t>
  </si>
  <si>
    <t>Grave carenza</t>
  </si>
  <si>
    <r>
      <rPr>
        <b/>
        <u/>
        <sz val="11"/>
        <color theme="3"/>
        <rFont val="Calibri"/>
        <family val="2"/>
        <scheme val="minor"/>
      </rPr>
      <t>Somma</t>
    </r>
    <r>
      <rPr>
        <b/>
        <sz val="11"/>
        <color theme="3"/>
        <rFont val="Calibri"/>
        <family val="2"/>
        <scheme val="minor"/>
      </rPr>
      <t xml:space="preserve"> Conseguimento target</t>
    </r>
  </si>
  <si>
    <r>
      <rPr>
        <b/>
        <u/>
        <sz val="11"/>
        <color theme="3"/>
        <rFont val="Calibri"/>
        <family val="2"/>
        <scheme val="minor"/>
      </rPr>
      <t>Somma</t>
    </r>
    <r>
      <rPr>
        <b/>
        <sz val="11"/>
        <color theme="3"/>
        <rFont val="Calibri"/>
        <family val="2"/>
        <scheme val="minor"/>
      </rPr>
      <t xml:space="preserve"> 
Grave carenza</t>
    </r>
  </si>
  <si>
    <t>0 non grave carenza
1 grave carenza</t>
  </si>
  <si>
    <t>Rettifica finanziaria</t>
  </si>
  <si>
    <t xml:space="preserve">Valore assoluto del target intermedio    </t>
  </si>
  <si>
    <t>Valore obiettivo 2023</t>
  </si>
  <si>
    <t xml:space="preserve">Aggiustamento "top-up" </t>
  </si>
  <si>
    <t>Target intermedio 2018 %</t>
  </si>
  <si>
    <r>
      <t xml:space="preserve"> [P2] </t>
    </r>
    <r>
      <rPr>
        <i/>
        <sz val="11"/>
        <color theme="3"/>
        <rFont val="Calibri"/>
        <family val="2"/>
        <scheme val="minor"/>
      </rPr>
      <t>rimuovi parentesi quadre e questo testo</t>
    </r>
  </si>
  <si>
    <r>
      <t xml:space="preserve"> [P3] </t>
    </r>
    <r>
      <rPr>
        <i/>
        <sz val="11"/>
        <color theme="3"/>
        <rFont val="Calibri"/>
        <family val="2"/>
        <scheme val="minor"/>
      </rPr>
      <t>rimuovi parentesi quadre e questo testo</t>
    </r>
  </si>
  <si>
    <r>
      <t xml:space="preserve"> [P3]</t>
    </r>
    <r>
      <rPr>
        <i/>
        <sz val="11"/>
        <color theme="3"/>
        <rFont val="Calibri"/>
        <family val="2"/>
        <scheme val="minor"/>
      </rPr>
      <t xml:space="preserve"> rimuovi parentesi quadre e questo testo</t>
    </r>
  </si>
  <si>
    <r>
      <t xml:space="preserve"> [P4]</t>
    </r>
    <r>
      <rPr>
        <i/>
        <sz val="11"/>
        <color theme="3"/>
        <rFont val="Calibri"/>
        <family val="2"/>
        <scheme val="minor"/>
      </rPr>
      <t xml:space="preserve"> rimuovi parentesi quadre e questo testo</t>
    </r>
  </si>
  <si>
    <r>
      <t xml:space="preserve"> [P4] </t>
    </r>
    <r>
      <rPr>
        <i/>
        <sz val="11"/>
        <color theme="3"/>
        <rFont val="Calibri"/>
        <family val="2"/>
        <scheme val="minor"/>
      </rPr>
      <t>rimuovi parentesi quadree questo testo</t>
    </r>
  </si>
  <si>
    <r>
      <t xml:space="preserve"> [P5]</t>
    </r>
    <r>
      <rPr>
        <i/>
        <sz val="11"/>
        <color theme="3"/>
        <rFont val="Calibri"/>
        <family val="2"/>
        <scheme val="minor"/>
      </rPr>
      <t xml:space="preserve"> rimuovi parentesi quadre e questo testo</t>
    </r>
  </si>
  <si>
    <r>
      <t xml:space="preserve"> [P6] </t>
    </r>
    <r>
      <rPr>
        <i/>
        <sz val="11"/>
        <color theme="3"/>
        <rFont val="Calibri"/>
        <family val="2"/>
        <scheme val="minor"/>
      </rPr>
      <t>rimuovi parentesi quadre e questo testo</t>
    </r>
  </si>
  <si>
    <t>Importo riserva di performance (EURO)</t>
  </si>
  <si>
    <t>FEASR</t>
  </si>
  <si>
    <t>Spesa pubblica</t>
  </si>
  <si>
    <t xml:space="preserve">Valore obiettivo 2023 </t>
  </si>
  <si>
    <t xml:space="preserve">Valore assoluto del target intermedio   </t>
  </si>
  <si>
    <t xml:space="preserve">Tasso di realizzazione </t>
  </si>
  <si>
    <t>Valore stimanto al 2018</t>
  </si>
  <si>
    <t>Importi da riassegnare (Spesa pubblica)</t>
  </si>
  <si>
    <t>Check n. indicatori per priorità
(min tra conteggio e verifica)</t>
  </si>
  <si>
    <r>
      <rPr>
        <b/>
        <u/>
        <sz val="11"/>
        <color theme="3"/>
        <rFont val="Calibri"/>
        <family val="2"/>
        <scheme val="minor"/>
      </rPr>
      <t xml:space="preserve">Conteggio </t>
    </r>
    <r>
      <rPr>
        <b/>
        <sz val="11"/>
        <color theme="3"/>
        <rFont val="Calibri"/>
        <family val="2"/>
        <scheme val="minor"/>
      </rPr>
      <t xml:space="preserve">
n. indicatori per priorità</t>
    </r>
  </si>
  <si>
    <r>
      <rPr>
        <b/>
        <u/>
        <sz val="11"/>
        <color theme="3"/>
        <rFont val="Calibri"/>
        <family val="2"/>
        <scheme val="minor"/>
      </rPr>
      <t>Verifica</t>
    </r>
    <r>
      <rPr>
        <b/>
        <sz val="11"/>
        <color theme="3"/>
        <rFont val="Calibri"/>
        <family val="2"/>
        <scheme val="minor"/>
      </rPr>
      <t xml:space="preserve">
n. indicatori per priorità</t>
    </r>
  </si>
  <si>
    <t xml:space="preserve"> Indicatore a seguito dell'attuazione RAE 2018 - tabella F 
(valore assoluto)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</si>
</sst>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-* #,##0_-;\-* #,##0_-;_-* &quot;-&quot;??_-;_-@_-"/>
    <numFmt numFmtId="166" formatCode="#,##0_ ;\-#,##0\ "/>
    <numFmt numFmtId="167" formatCode="0.0"/>
    <numFmt numFmtId="168" formatCode="_-* #,##0.0_-;\-* #,##0.0_-;_-* &quot;-&quot;??_-;_-@_-"/>
  </numFmts>
  <fonts count="17" x14ac:knownFonts="1">
    <font>
      <sz val="12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3"/>
      <name val="Calibri"/>
      <family val="2"/>
    </font>
    <font>
      <sz val="11"/>
      <color theme="3"/>
      <name val="Calibri"/>
      <family val="2"/>
      <scheme val="minor"/>
    </font>
    <font>
      <i/>
      <sz val="11"/>
      <color theme="3"/>
      <name val="Calibri"/>
      <family val="2"/>
      <scheme val="minor"/>
    </font>
    <font>
      <sz val="12"/>
      <color theme="3"/>
      <name val="Calibri"/>
      <family val="2"/>
    </font>
    <font>
      <b/>
      <sz val="11"/>
      <color theme="3"/>
      <name val="Calibri"/>
      <family val="2"/>
    </font>
    <font>
      <b/>
      <u/>
      <sz val="11"/>
      <color theme="3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i/>
      <sz val="11"/>
      <color theme="3"/>
      <name val="Calibri"/>
      <family val="2"/>
    </font>
    <font>
      <sz val="11"/>
      <color theme="3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8A1D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5F0FF"/>
        <bgColor indexed="64"/>
      </patternFill>
    </fill>
    <fill>
      <patternFill patternType="solid">
        <fgColor theme="9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 style="thick">
        <color theme="4" tint="0.39994506668294322"/>
      </right>
      <top/>
      <bottom style="medium">
        <color theme="4" tint="0.39997558519241921"/>
      </bottom>
      <diagonal/>
    </border>
    <border>
      <left/>
      <right style="thick">
        <color theme="4" tint="0.39994506668294322"/>
      </right>
      <top/>
      <bottom/>
      <diagonal/>
    </border>
    <border>
      <left style="thick">
        <color theme="4" tint="0.39994506668294322"/>
      </left>
      <right/>
      <top/>
      <bottom style="medium">
        <color theme="4" tint="0.39997558519241921"/>
      </bottom>
      <diagonal/>
    </border>
    <border>
      <left style="thick">
        <color theme="4" tint="0.39994506668294322"/>
      </left>
      <right/>
      <top/>
      <bottom/>
      <diagonal/>
    </border>
    <border>
      <left/>
      <right style="thick">
        <color theme="4" tint="0.39994506668294322"/>
      </right>
      <top style="medium">
        <color theme="4" tint="0.39997558519241921"/>
      </top>
      <bottom style="mediumDashed">
        <color theme="4" tint="0.39994506668294322"/>
      </bottom>
      <diagonal/>
    </border>
    <border>
      <left/>
      <right/>
      <top style="medium">
        <color theme="4" tint="0.39997558519241921"/>
      </top>
      <bottom/>
      <diagonal/>
    </border>
    <border>
      <left/>
      <right style="thick">
        <color theme="4" tint="0.39994506668294322"/>
      </right>
      <top/>
      <bottom style="mediumDashed">
        <color theme="4" tint="0.39994506668294322"/>
      </bottom>
      <diagonal/>
    </border>
    <border>
      <left style="thick">
        <color theme="4" tint="0.39994506668294322"/>
      </left>
      <right/>
      <top style="mediumDashed">
        <color theme="4" tint="0.39991454817346722"/>
      </top>
      <bottom style="mediumDashed">
        <color theme="4" tint="0.39991454817346722"/>
      </bottom>
      <diagonal/>
    </border>
    <border>
      <left/>
      <right/>
      <top style="mediumDashed">
        <color theme="4" tint="0.39991454817346722"/>
      </top>
      <bottom style="mediumDashed">
        <color theme="4" tint="0.39991454817346722"/>
      </bottom>
      <diagonal/>
    </border>
    <border>
      <left/>
      <right style="thick">
        <color theme="4" tint="0.39994506668294322"/>
      </right>
      <top style="mediumDashed">
        <color theme="4" tint="0.39991454817346722"/>
      </top>
      <bottom style="mediumDashed">
        <color theme="4" tint="0.39991454817346722"/>
      </bottom>
      <diagonal/>
    </border>
    <border>
      <left/>
      <right/>
      <top style="mediumDashed">
        <color theme="4" tint="0.39994506668294322"/>
      </top>
      <bottom style="mediumDashed">
        <color theme="4" tint="0.39994506668294322"/>
      </bottom>
      <diagonal/>
    </border>
    <border>
      <left/>
      <right style="thick">
        <color theme="4" tint="0.39994506668294322"/>
      </right>
      <top style="mediumDashed">
        <color theme="4" tint="0.39994506668294322"/>
      </top>
      <bottom style="mediumDashed">
        <color theme="4" tint="0.39994506668294322"/>
      </bottom>
      <diagonal/>
    </border>
    <border>
      <left style="thick">
        <color theme="4" tint="0.39994506668294322"/>
      </left>
      <right/>
      <top style="mediumDashed">
        <color theme="4" tint="0.39994506668294322"/>
      </top>
      <bottom style="mediumDashed">
        <color theme="4" tint="0.39994506668294322"/>
      </bottom>
      <diagonal/>
    </border>
    <border>
      <left/>
      <right/>
      <top/>
      <bottom style="medium">
        <color theme="4" tint="0.39985351115451523"/>
      </bottom>
      <diagonal/>
    </border>
    <border>
      <left/>
      <right style="thick">
        <color theme="4" tint="0.39994506668294322"/>
      </right>
      <top/>
      <bottom style="medium">
        <color theme="4" tint="0.39985351115451523"/>
      </bottom>
      <diagonal/>
    </border>
    <border>
      <left style="thick">
        <color theme="4" tint="0.39994506668294322"/>
      </left>
      <right/>
      <top/>
      <bottom style="medium">
        <color theme="4" tint="0.39985351115451523"/>
      </bottom>
      <diagonal/>
    </border>
    <border>
      <left/>
      <right/>
      <top style="medium">
        <color theme="4" tint="0.39985351115451523"/>
      </top>
      <bottom/>
      <diagonal/>
    </border>
    <border>
      <left/>
      <right style="thick">
        <color theme="4" tint="0.39994506668294322"/>
      </right>
      <top style="medium">
        <color theme="4" tint="0.39985351115451523"/>
      </top>
      <bottom/>
      <diagonal/>
    </border>
    <border>
      <left style="thick">
        <color theme="4" tint="0.39994506668294322"/>
      </left>
      <right/>
      <top style="medium">
        <color theme="4" tint="0.39985351115451523"/>
      </top>
      <bottom/>
      <diagonal/>
    </border>
    <border>
      <left/>
      <right/>
      <top/>
      <bottom style="medium">
        <color theme="4" tint="0.39982299264503923"/>
      </bottom>
      <diagonal/>
    </border>
    <border>
      <left/>
      <right style="thick">
        <color theme="4" tint="0.39994506668294322"/>
      </right>
      <top/>
      <bottom style="medium">
        <color theme="4" tint="0.39982299264503923"/>
      </bottom>
      <diagonal/>
    </border>
    <border>
      <left style="thick">
        <color theme="4" tint="0.39994506668294322"/>
      </left>
      <right/>
      <top/>
      <bottom style="medium">
        <color theme="4" tint="0.39982299264503923"/>
      </bottom>
      <diagonal/>
    </border>
    <border>
      <left/>
      <right/>
      <top style="medium">
        <color theme="4" tint="0.39982299264503923"/>
      </top>
      <bottom/>
      <diagonal/>
    </border>
    <border>
      <left style="thick">
        <color theme="4" tint="0.39994506668294322"/>
      </left>
      <right/>
      <top style="medium">
        <color theme="4" tint="0.39997558519241921"/>
      </top>
      <bottom/>
      <diagonal/>
    </border>
    <border>
      <left style="thick">
        <color theme="4" tint="0.39994506668294322"/>
      </left>
      <right/>
      <top style="medium">
        <color theme="4" tint="0.39982299264503923"/>
      </top>
      <bottom/>
      <diagonal/>
    </border>
    <border>
      <left/>
      <right style="thick">
        <color theme="4" tint="0.39994506668294322"/>
      </right>
      <top style="medium">
        <color theme="4" tint="0.39982299264503923"/>
      </top>
      <bottom/>
      <diagonal/>
    </border>
    <border>
      <left style="thick">
        <color theme="4" tint="0.39994506668294322"/>
      </left>
      <right/>
      <top/>
      <bottom style="thick">
        <color theme="4" tint="0.39991454817346722"/>
      </bottom>
      <diagonal/>
    </border>
    <border>
      <left/>
      <right/>
      <top/>
      <bottom style="thick">
        <color theme="4" tint="0.39991454817346722"/>
      </bottom>
      <diagonal/>
    </border>
    <border>
      <left/>
      <right style="thick">
        <color theme="4" tint="0.39991454817346722"/>
      </right>
      <top style="mediumDashed">
        <color theme="4" tint="0.39994506668294322"/>
      </top>
      <bottom style="thick">
        <color theme="4" tint="0.39991454817346722"/>
      </bottom>
      <diagonal/>
    </border>
    <border>
      <left style="thick">
        <color theme="4" tint="0.39991454817346722"/>
      </left>
      <right style="thick">
        <color theme="4" tint="0.39991454817346722"/>
      </right>
      <top/>
      <bottom style="medium">
        <color theme="4" tint="0.39997558519241921"/>
      </bottom>
      <diagonal/>
    </border>
    <border>
      <left style="thick">
        <color theme="4" tint="0.39991454817346722"/>
      </left>
      <right style="thick">
        <color theme="4" tint="0.39991454817346722"/>
      </right>
      <top style="medium">
        <color theme="4" tint="0.39997558519241921"/>
      </top>
      <bottom style="mediumDashed">
        <color theme="4" tint="0.39994506668294322"/>
      </bottom>
      <diagonal/>
    </border>
    <border>
      <left style="thick">
        <color theme="4" tint="0.39991454817346722"/>
      </left>
      <right style="thick">
        <color theme="4" tint="0.39991454817346722"/>
      </right>
      <top/>
      <bottom style="mediumDashed">
        <color theme="4" tint="0.39994506668294322"/>
      </bottom>
      <diagonal/>
    </border>
    <border>
      <left style="thick">
        <color theme="4" tint="0.39991454817346722"/>
      </left>
      <right style="thick">
        <color theme="4" tint="0.39991454817346722"/>
      </right>
      <top/>
      <bottom/>
      <diagonal/>
    </border>
    <border>
      <left style="thick">
        <color theme="4" tint="0.39991454817346722"/>
      </left>
      <right style="thick">
        <color theme="4" tint="0.39991454817346722"/>
      </right>
      <top style="mediumDashed">
        <color theme="4" tint="0.39994506668294322"/>
      </top>
      <bottom style="mediumDashed">
        <color theme="4" tint="0.39994506668294322"/>
      </bottom>
      <diagonal/>
    </border>
    <border>
      <left style="thick">
        <color theme="4" tint="0.39991454817346722"/>
      </left>
      <right style="thick">
        <color theme="4" tint="0.39991454817346722"/>
      </right>
      <top/>
      <bottom style="medium">
        <color theme="4" tint="0.39985351115451523"/>
      </bottom>
      <diagonal/>
    </border>
    <border>
      <left style="thick">
        <color theme="4" tint="0.39991454817346722"/>
      </left>
      <right style="thick">
        <color theme="4" tint="0.39991454817346722"/>
      </right>
      <top style="medium">
        <color theme="4" tint="0.39985351115451523"/>
      </top>
      <bottom/>
      <diagonal/>
    </border>
    <border>
      <left style="thick">
        <color theme="4" tint="0.39991454817346722"/>
      </left>
      <right style="thick">
        <color theme="4" tint="0.39991454817346722"/>
      </right>
      <top/>
      <bottom style="medium">
        <color theme="4" tint="0.39982299264503923"/>
      </bottom>
      <diagonal/>
    </border>
    <border>
      <left style="thick">
        <color theme="4" tint="0.39991454817346722"/>
      </left>
      <right style="thick">
        <color theme="4" tint="0.39991454817346722"/>
      </right>
      <top style="medium">
        <color theme="4" tint="0.39982299264503923"/>
      </top>
      <bottom/>
      <diagonal/>
    </border>
    <border>
      <left style="thick">
        <color theme="4" tint="0.39991454817346722"/>
      </left>
      <right style="thick">
        <color theme="4" tint="0.39991454817346722"/>
      </right>
      <top/>
      <bottom style="thick">
        <color theme="4" tint="0.39991454817346722"/>
      </bottom>
      <diagonal/>
    </border>
    <border>
      <left style="thick">
        <color theme="4" tint="0.39988402966399123"/>
      </left>
      <right style="thick">
        <color theme="4" tint="0.39988402966399123"/>
      </right>
      <top style="medium">
        <color theme="4" tint="0.39997558519241921"/>
      </top>
      <bottom style="mediumDashed">
        <color theme="4" tint="0.39994506668294322"/>
      </bottom>
      <diagonal/>
    </border>
    <border>
      <left style="thick">
        <color theme="4" tint="0.39988402966399123"/>
      </left>
      <right style="thick">
        <color theme="4" tint="0.39988402966399123"/>
      </right>
      <top/>
      <bottom style="mediumDashed">
        <color theme="4" tint="0.39994506668294322"/>
      </bottom>
      <diagonal/>
    </border>
    <border>
      <left style="thick">
        <color theme="4" tint="0.39988402966399123"/>
      </left>
      <right style="thick">
        <color theme="4" tint="0.39988402966399123"/>
      </right>
      <top/>
      <bottom style="medium">
        <color theme="4" tint="0.39997558519241921"/>
      </bottom>
      <diagonal/>
    </border>
    <border>
      <left style="thick">
        <color theme="4" tint="0.39988402966399123"/>
      </left>
      <right style="thick">
        <color theme="4" tint="0.39988402966399123"/>
      </right>
      <top/>
      <bottom/>
      <diagonal/>
    </border>
    <border>
      <left style="thick">
        <color theme="4" tint="0.39988402966399123"/>
      </left>
      <right style="thick">
        <color theme="4" tint="0.39988402966399123"/>
      </right>
      <top style="mediumDashed">
        <color theme="4" tint="0.39994506668294322"/>
      </top>
      <bottom style="mediumDashed">
        <color theme="4" tint="0.39994506668294322"/>
      </bottom>
      <diagonal/>
    </border>
    <border>
      <left style="thick">
        <color theme="4" tint="0.39988402966399123"/>
      </left>
      <right style="thick">
        <color theme="4" tint="0.39988402966399123"/>
      </right>
      <top/>
      <bottom style="medium">
        <color theme="4" tint="0.39985351115451523"/>
      </bottom>
      <diagonal/>
    </border>
    <border>
      <left style="thick">
        <color theme="4" tint="0.39988402966399123"/>
      </left>
      <right style="thick">
        <color theme="4" tint="0.39988402966399123"/>
      </right>
      <top style="medium">
        <color theme="4" tint="0.39985351115451523"/>
      </top>
      <bottom/>
      <diagonal/>
    </border>
    <border>
      <left style="thick">
        <color theme="4" tint="0.39988402966399123"/>
      </left>
      <right style="thick">
        <color theme="4" tint="0.39988402966399123"/>
      </right>
      <top/>
      <bottom style="medium">
        <color theme="4" tint="0.39982299264503923"/>
      </bottom>
      <diagonal/>
    </border>
    <border>
      <left style="thick">
        <color theme="4" tint="0.39988402966399123"/>
      </left>
      <right style="thick">
        <color theme="4" tint="0.39988402966399123"/>
      </right>
      <top style="medium">
        <color theme="4" tint="0.39982299264503923"/>
      </top>
      <bottom/>
      <diagonal/>
    </border>
    <border>
      <left style="thick">
        <color theme="4" tint="0.39988402966399123"/>
      </left>
      <right style="thick">
        <color theme="4" tint="0.39988402966399123"/>
      </right>
      <top/>
      <bottom style="thick">
        <color theme="4" tint="0.39991454817346722"/>
      </bottom>
      <diagonal/>
    </border>
    <border>
      <left style="thick">
        <color theme="4" tint="0.39988402966399123"/>
      </left>
      <right/>
      <top style="thick">
        <color theme="4" tint="0.39988402966399123"/>
      </top>
      <bottom/>
      <diagonal/>
    </border>
    <border>
      <left style="thick">
        <color theme="4" tint="0.39988402966399123"/>
      </left>
      <right style="thick">
        <color theme="4" tint="0.39988402966399123"/>
      </right>
      <top style="thick">
        <color theme="4" tint="0.39988402966399123"/>
      </top>
      <bottom/>
      <diagonal/>
    </border>
    <border>
      <left/>
      <right style="thick">
        <color theme="4" tint="0.39994506668294322"/>
      </right>
      <top style="thick">
        <color theme="4" tint="0.39988402966399123"/>
      </top>
      <bottom/>
      <diagonal/>
    </border>
    <border>
      <left style="medium">
        <color theme="4" tint="0.39994506668294322"/>
      </left>
      <right style="thick">
        <color theme="4" tint="0.39988402966399123"/>
      </right>
      <top style="thick">
        <color theme="4" tint="0.39988402966399123"/>
      </top>
      <bottom/>
      <diagonal/>
    </border>
    <border>
      <left style="thick">
        <color theme="4" tint="0.39988402966399123"/>
      </left>
      <right/>
      <top/>
      <bottom style="medium">
        <color theme="4" tint="0.39997558519241921"/>
      </bottom>
      <diagonal/>
    </border>
    <border>
      <left style="medium">
        <color theme="4" tint="0.39994506668294322"/>
      </left>
      <right style="thick">
        <color theme="4" tint="0.39988402966399123"/>
      </right>
      <top/>
      <bottom style="medium">
        <color theme="4" tint="0.39997558519241921"/>
      </bottom>
      <diagonal/>
    </border>
    <border>
      <left style="thick">
        <color theme="4" tint="0.39988402966399123"/>
      </left>
      <right/>
      <top style="medium">
        <color theme="4" tint="0.39997558519241921"/>
      </top>
      <bottom/>
      <diagonal/>
    </border>
    <border>
      <left style="thick">
        <color theme="4" tint="0.39994506668294322"/>
      </left>
      <right style="thick">
        <color theme="4" tint="0.39988402966399123"/>
      </right>
      <top/>
      <bottom/>
      <diagonal/>
    </border>
    <border>
      <left style="thick">
        <color theme="4" tint="0.39988402966399123"/>
      </left>
      <right/>
      <top/>
      <bottom/>
      <diagonal/>
    </border>
    <border>
      <left style="thick">
        <color theme="4" tint="0.39994506668294322"/>
      </left>
      <right style="thick">
        <color theme="4" tint="0.39988402966399123"/>
      </right>
      <top style="mediumDashed">
        <color theme="4" tint="0.39991454817346722"/>
      </top>
      <bottom style="mediumDashed">
        <color theme="4" tint="0.39991454817346722"/>
      </bottom>
      <diagonal/>
    </border>
    <border>
      <left style="thick">
        <color theme="4" tint="0.39994506668294322"/>
      </left>
      <right style="thick">
        <color theme="4" tint="0.39988402966399123"/>
      </right>
      <top/>
      <bottom style="medium">
        <color theme="4" tint="0.39997558519241921"/>
      </bottom>
      <diagonal/>
    </border>
    <border>
      <left style="thick">
        <color theme="4" tint="0.39994506668294322"/>
      </left>
      <right style="thick">
        <color theme="4" tint="0.39988402966399123"/>
      </right>
      <top style="mediumDashed">
        <color theme="4" tint="0.39994506668294322"/>
      </top>
      <bottom style="mediumDashed">
        <color theme="4" tint="0.39994506668294322"/>
      </bottom>
      <diagonal/>
    </border>
    <border>
      <left style="thick">
        <color theme="4" tint="0.39988402966399123"/>
      </left>
      <right/>
      <top/>
      <bottom style="medium">
        <color theme="4" tint="0.39985351115451523"/>
      </bottom>
      <diagonal/>
    </border>
    <border>
      <left style="thick">
        <color theme="4" tint="0.39994506668294322"/>
      </left>
      <right style="thick">
        <color theme="4" tint="0.39988402966399123"/>
      </right>
      <top/>
      <bottom style="medium">
        <color theme="4" tint="0.39985351115451523"/>
      </bottom>
      <diagonal/>
    </border>
    <border>
      <left style="thick">
        <color theme="4" tint="0.39988402966399123"/>
      </left>
      <right/>
      <top style="medium">
        <color theme="4" tint="0.39985351115451523"/>
      </top>
      <bottom/>
      <diagonal/>
    </border>
    <border>
      <left style="thick">
        <color theme="4" tint="0.39994506668294322"/>
      </left>
      <right style="thick">
        <color theme="4" tint="0.39988402966399123"/>
      </right>
      <top style="medium">
        <color theme="4" tint="0.39985351115451523"/>
      </top>
      <bottom/>
      <diagonal/>
    </border>
    <border>
      <left style="thick">
        <color theme="4" tint="0.39988402966399123"/>
      </left>
      <right/>
      <top/>
      <bottom style="medium">
        <color theme="4" tint="0.39982299264503923"/>
      </bottom>
      <diagonal/>
    </border>
    <border>
      <left style="thick">
        <color theme="4" tint="0.39994506668294322"/>
      </left>
      <right style="thick">
        <color theme="4" tint="0.39988402966399123"/>
      </right>
      <top/>
      <bottom style="medium">
        <color theme="4" tint="0.39982299264503923"/>
      </bottom>
      <diagonal/>
    </border>
    <border>
      <left style="thick">
        <color theme="4" tint="0.39988402966399123"/>
      </left>
      <right/>
      <top style="medium">
        <color theme="4" tint="0.39982299264503923"/>
      </top>
      <bottom/>
      <diagonal/>
    </border>
    <border>
      <left style="thick">
        <color theme="4" tint="0.39994506668294322"/>
      </left>
      <right style="thick">
        <color theme="4" tint="0.39988402966399123"/>
      </right>
      <top style="medium">
        <color theme="4" tint="0.39982299264503923"/>
      </top>
      <bottom/>
      <diagonal/>
    </border>
    <border>
      <left style="thick">
        <color theme="4" tint="0.39988402966399123"/>
      </left>
      <right/>
      <top/>
      <bottom style="thick">
        <color theme="4" tint="0.39991454817346722"/>
      </bottom>
      <diagonal/>
    </border>
    <border>
      <left/>
      <right style="thick">
        <color theme="4" tint="0.39988402966399123"/>
      </right>
      <top/>
      <bottom style="thick">
        <color theme="4" tint="0.39991454817346722"/>
      </bottom>
      <diagonal/>
    </border>
    <border>
      <left/>
      <right style="thick">
        <color theme="4" tint="0.39988402966399123"/>
      </right>
      <top/>
      <bottom style="medium">
        <color theme="4" tint="0.39997558519241921"/>
      </bottom>
      <diagonal/>
    </border>
    <border>
      <left/>
      <right style="thick">
        <color theme="4" tint="0.39988402966399123"/>
      </right>
      <top style="medium">
        <color theme="4" tint="0.39997558519241921"/>
      </top>
      <bottom/>
      <diagonal/>
    </border>
    <border>
      <left/>
      <right style="thick">
        <color theme="4" tint="0.39988402966399123"/>
      </right>
      <top/>
      <bottom/>
      <diagonal/>
    </border>
    <border>
      <left/>
      <right style="thick">
        <color theme="4" tint="0.39988402966399123"/>
      </right>
      <top/>
      <bottom style="medium">
        <color theme="4" tint="0.39985351115451523"/>
      </bottom>
      <diagonal/>
    </border>
    <border>
      <left/>
      <right style="thick">
        <color theme="4" tint="0.39988402966399123"/>
      </right>
      <top style="medium">
        <color theme="4" tint="0.39985351115451523"/>
      </top>
      <bottom/>
      <diagonal/>
    </border>
    <border>
      <left/>
      <right style="thick">
        <color theme="4" tint="0.39988402966399123"/>
      </right>
      <top/>
      <bottom style="medium">
        <color theme="4" tint="0.39982299264503923"/>
      </bottom>
      <diagonal/>
    </border>
    <border>
      <left/>
      <right style="thick">
        <color theme="4" tint="0.39988402966399123"/>
      </right>
      <top style="medium">
        <color theme="4" tint="0.39982299264503923"/>
      </top>
      <bottom/>
      <diagonal/>
    </border>
    <border>
      <left style="thick">
        <color theme="4" tint="0.39994506668294322"/>
      </left>
      <right/>
      <top style="thick">
        <color theme="4" tint="0.39991454817346722"/>
      </top>
      <bottom style="medium">
        <color theme="4" tint="0.39991454817346722"/>
      </bottom>
      <diagonal/>
    </border>
    <border>
      <left/>
      <right/>
      <top style="thick">
        <color theme="4" tint="0.39991454817346722"/>
      </top>
      <bottom style="medium">
        <color theme="4" tint="0.39991454817346722"/>
      </bottom>
      <diagonal/>
    </border>
    <border>
      <left/>
      <right style="thick">
        <color theme="4" tint="0.39988402966399123"/>
      </right>
      <top style="thick">
        <color theme="4" tint="0.39991454817346722"/>
      </top>
      <bottom style="medium">
        <color theme="4" tint="0.39991454817346722"/>
      </bottom>
      <diagonal/>
    </border>
    <border>
      <left style="thick">
        <color theme="4" tint="0.39994506668294322"/>
      </left>
      <right/>
      <top style="thick">
        <color theme="4" tint="0.39994506668294322"/>
      </top>
      <bottom/>
      <diagonal/>
    </border>
    <border>
      <left style="thick">
        <color theme="4" tint="0.39991454817346722"/>
      </left>
      <right style="thick">
        <color theme="4" tint="0.39991454817346722"/>
      </right>
      <top style="thick">
        <color theme="4" tint="0.39994506668294322"/>
      </top>
      <bottom/>
      <diagonal/>
    </border>
    <border>
      <left/>
      <right style="thick">
        <color theme="4" tint="0.39994506668294322"/>
      </right>
      <top style="thick">
        <color theme="4" tint="0.39994506668294322"/>
      </top>
      <bottom/>
      <diagonal/>
    </border>
    <border>
      <left style="thick">
        <color theme="4" tint="0.39994506668294322"/>
      </left>
      <right/>
      <top style="thick">
        <color theme="4" tint="0.39994506668294322"/>
      </top>
      <bottom style="medium">
        <color theme="4" tint="0.39997558519241921"/>
      </bottom>
      <diagonal/>
    </border>
    <border>
      <left/>
      <right/>
      <top style="thick">
        <color theme="4" tint="0.39994506668294322"/>
      </top>
      <bottom style="medium">
        <color theme="4" tint="0.39997558519241921"/>
      </bottom>
      <diagonal/>
    </border>
    <border>
      <left/>
      <right style="thick">
        <color theme="4" tint="0.39994506668294322"/>
      </right>
      <top style="thick">
        <color theme="4" tint="0.39994506668294322"/>
      </top>
      <bottom style="medium">
        <color theme="4" tint="0.39997558519241921"/>
      </bottom>
      <diagonal/>
    </border>
    <border>
      <left style="thick">
        <color theme="4" tint="0.39994506668294322"/>
      </left>
      <right style="thick">
        <color theme="4" tint="0.39988402966399123"/>
      </right>
      <top style="medium">
        <color theme="4" tint="0.39997558519241921"/>
      </top>
      <bottom/>
      <diagonal/>
    </border>
    <border>
      <left style="thick">
        <color theme="4" tint="0.39979247413556324"/>
      </left>
      <right style="thick">
        <color theme="4" tint="0.39988402966399123"/>
      </right>
      <top style="medium">
        <color theme="4" tint="0.39982299264503923"/>
      </top>
      <bottom/>
      <diagonal/>
    </border>
    <border>
      <left style="thick">
        <color theme="4" tint="0.39979247413556324"/>
      </left>
      <right style="thick">
        <color theme="4" tint="0.39988402966399123"/>
      </right>
      <top/>
      <bottom/>
      <diagonal/>
    </border>
    <border>
      <left style="thick">
        <color theme="4" tint="0.39979247413556324"/>
      </left>
      <right style="thick">
        <color theme="4" tint="0.39988402966399123"/>
      </right>
      <top/>
      <bottom style="thick">
        <color theme="4" tint="0.39991454817346722"/>
      </bottom>
      <diagonal/>
    </border>
    <border>
      <left style="thick">
        <color theme="4" tint="0.39994506668294322"/>
      </left>
      <right/>
      <top style="thick">
        <color theme="4" tint="0.39988402966399123"/>
      </top>
      <bottom style="medium">
        <color theme="4" tint="0.39991454817346722"/>
      </bottom>
      <diagonal/>
    </border>
    <border>
      <left/>
      <right/>
      <top style="thick">
        <color theme="4" tint="0.39988402966399123"/>
      </top>
      <bottom style="medium">
        <color theme="4" tint="0.39991454817346722"/>
      </bottom>
      <diagonal/>
    </border>
    <border>
      <left/>
      <right style="medium">
        <color theme="4" tint="0.39994506668294322"/>
      </right>
      <top style="thick">
        <color theme="4" tint="0.39988402966399123"/>
      </top>
      <bottom style="medium">
        <color theme="4" tint="0.39991454817346722"/>
      </bottom>
      <diagonal/>
    </border>
    <border>
      <left/>
      <right/>
      <top style="mediumDashed">
        <color theme="4" tint="0.39994506668294322"/>
      </top>
      <bottom style="thick">
        <color theme="4" tint="0.39991454817346722"/>
      </bottom>
      <diagonal/>
    </border>
    <border>
      <left/>
      <right style="thick">
        <color theme="4" tint="0.39991454817346722"/>
      </right>
      <top style="thick">
        <color theme="4" tint="0.39988402966399123"/>
      </top>
      <bottom style="medium">
        <color theme="4" tint="0.39991454817346722"/>
      </bottom>
      <diagonal/>
    </border>
  </borders>
  <cellStyleXfs count="9">
    <xf numFmtId="0" fontId="0" fillId="0" borderId="0" applyNumberFormat="0" applyFill="0" applyBorder="0" applyProtection="0"/>
    <xf numFmtId="164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6" fillId="0" borderId="1" applyNumberFormat="0" applyFill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6">
    <xf numFmtId="0" fontId="0" fillId="0" borderId="0" xfId="0"/>
    <xf numFmtId="0" fontId="1" fillId="2" borderId="0" xfId="6" applyFill="1"/>
    <xf numFmtId="0" fontId="7" fillId="2" borderId="0" xfId="6" applyFont="1" applyFill="1"/>
    <xf numFmtId="0" fontId="6" fillId="2" borderId="0" xfId="6" applyFont="1" applyFill="1"/>
    <xf numFmtId="9" fontId="6" fillId="2" borderId="0" xfId="8" applyFont="1" applyFill="1"/>
    <xf numFmtId="0" fontId="1" fillId="2" borderId="0" xfId="6" applyFill="1" applyAlignment="1">
      <alignment horizontal="center"/>
    </xf>
    <xf numFmtId="0" fontId="10" fillId="5" borderId="2" xfId="5" applyFont="1" applyFill="1" applyBorder="1" applyAlignment="1">
      <alignment horizontal="left" vertical="center" wrapText="1"/>
    </xf>
    <xf numFmtId="0" fontId="10" fillId="6" borderId="2" xfId="5" applyFont="1" applyFill="1" applyBorder="1" applyAlignment="1">
      <alignment horizontal="left" vertical="center" wrapText="1"/>
    </xf>
    <xf numFmtId="0" fontId="10" fillId="4" borderId="16" xfId="5" applyFont="1" applyFill="1" applyBorder="1" applyAlignment="1">
      <alignment horizontal="left" vertical="center" wrapText="1"/>
    </xf>
    <xf numFmtId="0" fontId="10" fillId="7" borderId="22" xfId="5" applyFont="1" applyFill="1" applyBorder="1" applyAlignment="1">
      <alignment horizontal="left" vertical="center" wrapText="1"/>
    </xf>
    <xf numFmtId="0" fontId="9" fillId="2" borderId="0" xfId="6" applyFont="1" applyFill="1"/>
    <xf numFmtId="0" fontId="6" fillId="2" borderId="1" xfId="5" applyFont="1" applyFill="1" applyBorder="1" applyAlignment="1">
      <alignment horizontal="center" wrapText="1"/>
    </xf>
    <xf numFmtId="3" fontId="6" fillId="7" borderId="12" xfId="5" applyNumberFormat="1" applyFont="1" applyFill="1" applyBorder="1" applyAlignment="1">
      <alignment horizontal="right" vertical="center" wrapText="1"/>
    </xf>
    <xf numFmtId="9" fontId="6" fillId="7" borderId="12" xfId="5" applyNumberFormat="1" applyFont="1" applyFill="1" applyBorder="1" applyAlignment="1">
      <alignment horizontal="right" vertical="center" wrapText="1"/>
    </xf>
    <xf numFmtId="3" fontId="6" fillId="7" borderId="13" xfId="5" applyNumberFormat="1" applyFont="1" applyFill="1" applyBorder="1" applyAlignment="1">
      <alignment horizontal="right" vertical="center" wrapText="1"/>
    </xf>
    <xf numFmtId="9" fontId="6" fillId="3" borderId="12" xfId="5" applyNumberFormat="1" applyFont="1" applyFill="1" applyBorder="1" applyAlignment="1">
      <alignment horizontal="right" vertical="center" wrapText="1"/>
    </xf>
    <xf numFmtId="3" fontId="6" fillId="3" borderId="13" xfId="5" applyNumberFormat="1" applyFont="1" applyFill="1" applyBorder="1" applyAlignment="1">
      <alignment horizontal="right" vertical="center" wrapText="1"/>
    </xf>
    <xf numFmtId="165" fontId="11" fillId="2" borderId="0" xfId="7" applyNumberFormat="1" applyFont="1" applyFill="1"/>
    <xf numFmtId="9" fontId="9" fillId="2" borderId="0" xfId="8" applyFont="1" applyFill="1"/>
    <xf numFmtId="49" fontId="9" fillId="2" borderId="0" xfId="6" applyNumberFormat="1" applyFont="1" applyFill="1"/>
    <xf numFmtId="0" fontId="10" fillId="3" borderId="30" xfId="5" applyFont="1" applyFill="1" applyBorder="1" applyAlignment="1">
      <alignment horizontal="left" vertical="center" wrapText="1"/>
    </xf>
    <xf numFmtId="0" fontId="6" fillId="7" borderId="12" xfId="5" applyFont="1" applyFill="1" applyBorder="1" applyAlignment="1">
      <alignment horizontal="right" vertical="center" wrapText="1"/>
    </xf>
    <xf numFmtId="165" fontId="6" fillId="7" borderId="14" xfId="5" applyNumberFormat="1" applyFont="1" applyFill="1" applyBorder="1" applyAlignment="1">
      <alignment horizontal="right" vertical="center"/>
    </xf>
    <xf numFmtId="0" fontId="6" fillId="3" borderId="12" xfId="5" applyFont="1" applyFill="1" applyBorder="1" applyAlignment="1">
      <alignment horizontal="right" vertical="center" wrapText="1"/>
    </xf>
    <xf numFmtId="3" fontId="6" fillId="5" borderId="0" xfId="6" applyNumberFormat="1" applyFont="1" applyFill="1" applyBorder="1" applyAlignment="1">
      <alignment horizontal="right" vertical="center" wrapText="1"/>
    </xf>
    <xf numFmtId="9" fontId="6" fillId="5" borderId="0" xfId="8" applyFont="1" applyFill="1" applyBorder="1" applyAlignment="1">
      <alignment horizontal="right" vertical="center" wrapText="1"/>
    </xf>
    <xf numFmtId="3" fontId="6" fillId="5" borderId="3" xfId="6" applyNumberFormat="1" applyFont="1" applyFill="1" applyBorder="1" applyAlignment="1">
      <alignment horizontal="right" vertical="center" wrapText="1"/>
    </xf>
    <xf numFmtId="3" fontId="6" fillId="5" borderId="5" xfId="7" applyNumberFormat="1" applyFont="1" applyFill="1" applyBorder="1" applyAlignment="1">
      <alignment horizontal="right" vertical="center"/>
    </xf>
    <xf numFmtId="3" fontId="6" fillId="5" borderId="9" xfId="5" applyNumberFormat="1" applyFont="1" applyFill="1" applyBorder="1" applyAlignment="1">
      <alignment horizontal="right" vertical="center" wrapText="1"/>
    </xf>
    <xf numFmtId="3" fontId="6" fillId="5" borderId="10" xfId="5" applyNumberFormat="1" applyFont="1" applyFill="1" applyBorder="1" applyAlignment="1">
      <alignment horizontal="right" vertical="center" wrapText="1"/>
    </xf>
    <xf numFmtId="9" fontId="6" fillId="5" borderId="10" xfId="5" applyNumberFormat="1" applyFont="1" applyFill="1" applyBorder="1" applyAlignment="1">
      <alignment horizontal="right" vertical="center" wrapText="1"/>
    </xf>
    <xf numFmtId="3" fontId="6" fillId="5" borderId="11" xfId="5" applyNumberFormat="1" applyFont="1" applyFill="1" applyBorder="1" applyAlignment="1">
      <alignment horizontal="right" vertical="center" wrapText="1"/>
    </xf>
    <xf numFmtId="3" fontId="6" fillId="5" borderId="9" xfId="5" applyNumberFormat="1" applyFont="1" applyFill="1" applyBorder="1" applyAlignment="1">
      <alignment horizontal="right" vertical="center"/>
    </xf>
    <xf numFmtId="3" fontId="6" fillId="4" borderId="12" xfId="5" applyNumberFormat="1" applyFont="1" applyFill="1" applyBorder="1" applyAlignment="1">
      <alignment horizontal="right" vertical="center" wrapText="1"/>
    </xf>
    <xf numFmtId="9" fontId="6" fillId="4" borderId="12" xfId="5" applyNumberFormat="1" applyFont="1" applyFill="1" applyBorder="1" applyAlignment="1">
      <alignment horizontal="right" vertical="center" wrapText="1"/>
    </xf>
    <xf numFmtId="3" fontId="6" fillId="4" borderId="13" xfId="5" applyNumberFormat="1" applyFont="1" applyFill="1" applyBorder="1" applyAlignment="1">
      <alignment horizontal="right" vertical="center" wrapText="1"/>
    </xf>
    <xf numFmtId="3" fontId="6" fillId="4" borderId="14" xfId="5" applyNumberFormat="1" applyFont="1" applyFill="1" applyBorder="1" applyAlignment="1">
      <alignment horizontal="right" vertical="center"/>
    </xf>
    <xf numFmtId="3" fontId="6" fillId="4" borderId="15" xfId="5" applyNumberFormat="1" applyFont="1" applyFill="1" applyBorder="1" applyAlignment="1">
      <alignment horizontal="right" vertical="center" wrapText="1"/>
    </xf>
    <xf numFmtId="9" fontId="6" fillId="4" borderId="15" xfId="5" applyNumberFormat="1" applyFont="1" applyFill="1" applyBorder="1" applyAlignment="1">
      <alignment horizontal="right" vertical="center" wrapText="1"/>
    </xf>
    <xf numFmtId="165" fontId="6" fillId="3" borderId="14" xfId="5" applyNumberFormat="1" applyFont="1" applyFill="1" applyBorder="1" applyAlignment="1">
      <alignment horizontal="right" vertical="center"/>
    </xf>
    <xf numFmtId="9" fontId="6" fillId="5" borderId="0" xfId="2" applyFont="1" applyFill="1" applyBorder="1" applyAlignment="1">
      <alignment horizontal="right" vertical="center" wrapText="1"/>
    </xf>
    <xf numFmtId="0" fontId="6" fillId="2" borderId="1" xfId="5" applyFont="1" applyFill="1" applyBorder="1" applyAlignment="1">
      <alignment horizontal="center" vertical="center" wrapText="1"/>
    </xf>
    <xf numFmtId="3" fontId="1" fillId="2" borderId="0" xfId="6" applyNumberFormat="1" applyFill="1" applyBorder="1"/>
    <xf numFmtId="0" fontId="10" fillId="5" borderId="31" xfId="5" applyFont="1" applyFill="1" applyBorder="1" applyAlignment="1">
      <alignment horizontal="center" vertical="center" wrapText="1"/>
    </xf>
    <xf numFmtId="0" fontId="10" fillId="3" borderId="40" xfId="5" applyFont="1" applyFill="1" applyBorder="1" applyAlignment="1">
      <alignment horizontal="center" vertical="center" wrapText="1"/>
    </xf>
    <xf numFmtId="0" fontId="10" fillId="7" borderId="38" xfId="5" applyFont="1" applyFill="1" applyBorder="1" applyAlignment="1">
      <alignment horizontal="center" vertical="center" wrapText="1"/>
    </xf>
    <xf numFmtId="0" fontId="10" fillId="4" borderId="36" xfId="5" applyFont="1" applyFill="1" applyBorder="1" applyAlignment="1">
      <alignment horizontal="center" vertical="center" wrapText="1"/>
    </xf>
    <xf numFmtId="0" fontId="10" fillId="6" borderId="31" xfId="5" applyFont="1" applyFill="1" applyBorder="1" applyAlignment="1">
      <alignment horizontal="center" vertical="center" wrapText="1"/>
    </xf>
    <xf numFmtId="3" fontId="10" fillId="4" borderId="15" xfId="5" applyNumberFormat="1" applyFont="1" applyFill="1" applyBorder="1" applyAlignment="1">
      <alignment horizontal="right" vertical="center" wrapText="1"/>
    </xf>
    <xf numFmtId="9" fontId="10" fillId="4" borderId="15" xfId="5" applyNumberFormat="1" applyFont="1" applyFill="1" applyBorder="1" applyAlignment="1">
      <alignment horizontal="right" vertical="center" wrapText="1"/>
    </xf>
    <xf numFmtId="3" fontId="10" fillId="4" borderId="16" xfId="5" applyNumberFormat="1" applyFont="1" applyFill="1" applyBorder="1" applyAlignment="1">
      <alignment horizontal="right" vertical="center" wrapText="1"/>
    </xf>
    <xf numFmtId="3" fontId="10" fillId="4" borderId="17" xfId="5" applyNumberFormat="1" applyFont="1" applyFill="1" applyBorder="1" applyAlignment="1">
      <alignment horizontal="right" vertical="center"/>
    </xf>
    <xf numFmtId="3" fontId="10" fillId="6" borderId="1" xfId="5" applyNumberFormat="1" applyFont="1" applyFill="1" applyBorder="1" applyAlignment="1">
      <alignment horizontal="right" vertical="center" wrapText="1"/>
    </xf>
    <xf numFmtId="9" fontId="10" fillId="6" borderId="1" xfId="5" applyNumberFormat="1" applyFont="1" applyFill="1" applyBorder="1" applyAlignment="1">
      <alignment horizontal="right" vertical="center" wrapText="1"/>
    </xf>
    <xf numFmtId="3" fontId="10" fillId="6" borderId="2" xfId="5" applyNumberFormat="1" applyFont="1" applyFill="1" applyBorder="1" applyAlignment="1">
      <alignment horizontal="right" vertical="center" wrapText="1"/>
    </xf>
    <xf numFmtId="3" fontId="10" fillId="6" borderId="4" xfId="5" applyNumberFormat="1" applyFont="1" applyFill="1" applyBorder="1" applyAlignment="1">
      <alignment horizontal="right" vertical="center"/>
    </xf>
    <xf numFmtId="3" fontId="10" fillId="5" borderId="1" xfId="5" applyNumberFormat="1" applyFont="1" applyFill="1" applyBorder="1" applyAlignment="1">
      <alignment horizontal="right" vertical="center" wrapText="1"/>
    </xf>
    <xf numFmtId="9" fontId="10" fillId="5" borderId="1" xfId="5" applyNumberFormat="1" applyFont="1" applyFill="1" applyBorder="1" applyAlignment="1">
      <alignment horizontal="right" vertical="center" wrapText="1"/>
    </xf>
    <xf numFmtId="4" fontId="10" fillId="5" borderId="2" xfId="5" applyNumberFormat="1" applyFont="1" applyFill="1" applyBorder="1" applyAlignment="1">
      <alignment horizontal="right" vertical="center" wrapText="1"/>
    </xf>
    <xf numFmtId="4" fontId="10" fillId="5" borderId="4" xfId="5" applyNumberFormat="1" applyFont="1" applyFill="1" applyBorder="1" applyAlignment="1">
      <alignment horizontal="right" vertical="center"/>
    </xf>
    <xf numFmtId="3" fontId="10" fillId="7" borderId="21" xfId="5" applyNumberFormat="1" applyFont="1" applyFill="1" applyBorder="1" applyAlignment="1">
      <alignment horizontal="right" vertical="center" wrapText="1"/>
    </xf>
    <xf numFmtId="0" fontId="10" fillId="7" borderId="21" xfId="5" applyFont="1" applyFill="1" applyBorder="1" applyAlignment="1">
      <alignment horizontal="right" vertical="center" wrapText="1"/>
    </xf>
    <xf numFmtId="9" fontId="10" fillId="7" borderId="21" xfId="5" applyNumberFormat="1" applyFont="1" applyFill="1" applyBorder="1" applyAlignment="1">
      <alignment horizontal="right" vertical="center" wrapText="1"/>
    </xf>
    <xf numFmtId="3" fontId="10" fillId="7" borderId="22" xfId="5" applyNumberFormat="1" applyFont="1" applyFill="1" applyBorder="1" applyAlignment="1">
      <alignment horizontal="right" vertical="center" wrapText="1"/>
    </xf>
    <xf numFmtId="166" fontId="10" fillId="7" borderId="23" xfId="5" applyNumberFormat="1" applyFont="1" applyFill="1" applyBorder="1" applyAlignment="1">
      <alignment horizontal="right" vertical="center"/>
    </xf>
    <xf numFmtId="3" fontId="10" fillId="3" borderId="29" xfId="5" applyNumberFormat="1" applyFont="1" applyFill="1" applyBorder="1" applyAlignment="1">
      <alignment horizontal="right" vertical="center" wrapText="1"/>
    </xf>
    <xf numFmtId="0" fontId="10" fillId="3" borderId="29" xfId="5" applyFont="1" applyFill="1" applyBorder="1" applyAlignment="1">
      <alignment horizontal="right" vertical="center" wrapText="1"/>
    </xf>
    <xf numFmtId="9" fontId="10" fillId="3" borderId="29" xfId="5" applyNumberFormat="1" applyFont="1" applyFill="1" applyBorder="1" applyAlignment="1">
      <alignment horizontal="right" vertical="center" wrapText="1"/>
    </xf>
    <xf numFmtId="3" fontId="10" fillId="3" borderId="30" xfId="5" applyNumberFormat="1" applyFont="1" applyFill="1" applyBorder="1" applyAlignment="1">
      <alignment horizontal="right" vertical="center" wrapText="1"/>
    </xf>
    <xf numFmtId="166" fontId="10" fillId="3" borderId="29" xfId="5" applyNumberFormat="1" applyFont="1" applyFill="1" applyBorder="1" applyAlignment="1">
      <alignment horizontal="right" vertical="center"/>
    </xf>
    <xf numFmtId="0" fontId="6" fillId="6" borderId="13" xfId="6" applyFont="1" applyFill="1" applyBorder="1" applyAlignment="1">
      <alignment horizontal="left" vertical="center" wrapText="1"/>
    </xf>
    <xf numFmtId="0" fontId="6" fillId="4" borderId="13" xfId="5" applyFont="1" applyFill="1" applyBorder="1" applyAlignment="1">
      <alignment horizontal="left" vertical="center" wrapText="1"/>
    </xf>
    <xf numFmtId="0" fontId="6" fillId="7" borderId="13" xfId="5" applyFont="1" applyFill="1" applyBorder="1" applyAlignment="1">
      <alignment horizontal="left" vertical="center" wrapText="1"/>
    </xf>
    <xf numFmtId="0" fontId="6" fillId="3" borderId="13" xfId="5" applyFont="1" applyFill="1" applyBorder="1" applyAlignment="1">
      <alignment horizontal="left" vertical="center" wrapText="1"/>
    </xf>
    <xf numFmtId="0" fontId="6" fillId="6" borderId="35" xfId="6" applyFont="1" applyFill="1" applyBorder="1" applyAlignment="1">
      <alignment horizontal="center" vertical="center" wrapText="1"/>
    </xf>
    <xf numFmtId="0" fontId="6" fillId="4" borderId="35" xfId="5" applyFont="1" applyFill="1" applyBorder="1" applyAlignment="1">
      <alignment horizontal="center" vertical="center" wrapText="1"/>
    </xf>
    <xf numFmtId="0" fontId="6" fillId="7" borderId="35" xfId="5" applyFont="1" applyFill="1" applyBorder="1" applyAlignment="1">
      <alignment horizontal="center" vertical="center" wrapText="1"/>
    </xf>
    <xf numFmtId="0" fontId="6" fillId="3" borderId="35" xfId="5" applyFont="1" applyFill="1" applyBorder="1" applyAlignment="1">
      <alignment horizontal="center" vertical="center" wrapText="1"/>
    </xf>
    <xf numFmtId="0" fontId="6" fillId="6" borderId="34" xfId="6" applyFont="1" applyFill="1" applyBorder="1" applyAlignment="1">
      <alignment horizontal="center" vertical="center" wrapText="1"/>
    </xf>
    <xf numFmtId="0" fontId="6" fillId="4" borderId="34" xfId="6" applyFont="1" applyFill="1" applyBorder="1" applyAlignment="1">
      <alignment horizontal="center" vertical="center" wrapText="1"/>
    </xf>
    <xf numFmtId="0" fontId="6" fillId="7" borderId="37" xfId="6" applyFont="1" applyFill="1" applyBorder="1" applyAlignment="1">
      <alignment horizontal="center" vertical="center" wrapText="1"/>
    </xf>
    <xf numFmtId="0" fontId="6" fillId="7" borderId="35" xfId="6" applyFont="1" applyFill="1" applyBorder="1" applyAlignment="1">
      <alignment horizontal="center" vertical="center" wrapText="1"/>
    </xf>
    <xf numFmtId="0" fontId="6" fillId="3" borderId="39" xfId="6" applyFont="1" applyFill="1" applyBorder="1" applyAlignment="1">
      <alignment horizontal="center" vertical="center" wrapText="1"/>
    </xf>
    <xf numFmtId="0" fontId="6" fillId="3" borderId="35" xfId="6" applyFont="1" applyFill="1" applyBorder="1" applyAlignment="1">
      <alignment horizontal="center" vertical="center" wrapText="1"/>
    </xf>
    <xf numFmtId="0" fontId="6" fillId="5" borderId="6" xfId="5" applyFont="1" applyFill="1" applyBorder="1" applyAlignment="1">
      <alignment horizontal="left" vertical="center" wrapText="1"/>
    </xf>
    <xf numFmtId="0" fontId="6" fillId="5" borderId="8" xfId="5" applyFont="1" applyFill="1" applyBorder="1" applyAlignment="1">
      <alignment horizontal="left" vertical="center" wrapText="1"/>
    </xf>
    <xf numFmtId="0" fontId="6" fillId="5" borderId="41" xfId="5" applyFont="1" applyFill="1" applyBorder="1" applyAlignment="1">
      <alignment horizontal="center" vertical="center" wrapText="1"/>
    </xf>
    <xf numFmtId="0" fontId="6" fillId="5" borderId="42" xfId="5" applyFont="1" applyFill="1" applyBorder="1" applyAlignment="1">
      <alignment horizontal="center" vertical="center" wrapText="1"/>
    </xf>
    <xf numFmtId="0" fontId="6" fillId="5" borderId="43" xfId="5" applyFont="1" applyFill="1" applyBorder="1" applyAlignment="1">
      <alignment horizontal="center" vertical="center" wrapText="1"/>
    </xf>
    <xf numFmtId="0" fontId="6" fillId="6" borderId="44" xfId="6" applyFont="1" applyFill="1" applyBorder="1" applyAlignment="1">
      <alignment horizontal="center" vertical="center" wrapText="1"/>
    </xf>
    <xf numFmtId="0" fontId="6" fillId="6" borderId="45" xfId="6" applyFont="1" applyFill="1" applyBorder="1" applyAlignment="1">
      <alignment horizontal="center" vertical="center" wrapText="1"/>
    </xf>
    <xf numFmtId="0" fontId="6" fillId="6" borderId="43" xfId="5" applyFont="1" applyFill="1" applyBorder="1" applyAlignment="1">
      <alignment horizontal="center" vertical="center" wrapText="1"/>
    </xf>
    <xf numFmtId="0" fontId="6" fillId="4" borderId="44" xfId="6" applyFont="1" applyFill="1" applyBorder="1" applyAlignment="1">
      <alignment horizontal="center" vertical="center" wrapText="1"/>
    </xf>
    <xf numFmtId="0" fontId="6" fillId="4" borderId="45" xfId="5" applyFont="1" applyFill="1" applyBorder="1" applyAlignment="1">
      <alignment horizontal="center" vertical="center" wrapText="1"/>
    </xf>
    <xf numFmtId="0" fontId="6" fillId="4" borderId="46" xfId="5" applyFont="1" applyFill="1" applyBorder="1" applyAlignment="1">
      <alignment horizontal="center" vertical="center" wrapText="1"/>
    </xf>
    <xf numFmtId="0" fontId="6" fillId="7" borderId="47" xfId="6" applyFont="1" applyFill="1" applyBorder="1" applyAlignment="1">
      <alignment horizontal="center" vertical="center" wrapText="1"/>
    </xf>
    <xf numFmtId="0" fontId="6" fillId="7" borderId="45" xfId="6" applyFont="1" applyFill="1" applyBorder="1" applyAlignment="1">
      <alignment horizontal="center" vertical="center" wrapText="1"/>
    </xf>
    <xf numFmtId="0" fontId="6" fillId="7" borderId="45" xfId="5" applyFont="1" applyFill="1" applyBorder="1" applyAlignment="1">
      <alignment horizontal="center" vertical="center" wrapText="1"/>
    </xf>
    <xf numFmtId="0" fontId="6" fillId="7" borderId="48" xfId="5" applyFont="1" applyFill="1" applyBorder="1" applyAlignment="1">
      <alignment horizontal="center" vertical="center" wrapText="1"/>
    </xf>
    <xf numFmtId="0" fontId="6" fillId="3" borderId="49" xfId="6" applyFont="1" applyFill="1" applyBorder="1" applyAlignment="1">
      <alignment horizontal="center" vertical="center" wrapText="1"/>
    </xf>
    <xf numFmtId="0" fontId="6" fillId="3" borderId="45" xfId="6" applyFont="1" applyFill="1" applyBorder="1" applyAlignment="1">
      <alignment horizontal="center" vertical="center" wrapText="1"/>
    </xf>
    <xf numFmtId="0" fontId="6" fillId="3" borderId="45" xfId="5" applyFont="1" applyFill="1" applyBorder="1" applyAlignment="1">
      <alignment horizontal="center" vertical="center" wrapText="1"/>
    </xf>
    <xf numFmtId="0" fontId="6" fillId="3" borderId="50" xfId="5" applyFont="1" applyFill="1" applyBorder="1" applyAlignment="1">
      <alignment horizontal="center" vertical="center" wrapText="1"/>
    </xf>
    <xf numFmtId="0" fontId="6" fillId="2" borderId="0" xfId="5" applyFont="1" applyFill="1" applyBorder="1" applyAlignment="1">
      <alignment horizontal="center" wrapText="1"/>
    </xf>
    <xf numFmtId="3" fontId="6" fillId="5" borderId="58" xfId="7" applyNumberFormat="1" applyFont="1" applyFill="1" applyBorder="1" applyAlignment="1">
      <alignment horizontal="right" vertical="center"/>
    </xf>
    <xf numFmtId="3" fontId="6" fillId="5" borderId="60" xfId="5" applyNumberFormat="1" applyFont="1" applyFill="1" applyBorder="1" applyAlignment="1">
      <alignment horizontal="right" vertical="center"/>
    </xf>
    <xf numFmtId="3" fontId="6" fillId="4" borderId="62" xfId="5" applyNumberFormat="1" applyFont="1" applyFill="1" applyBorder="1" applyAlignment="1">
      <alignment horizontal="right" vertical="center"/>
    </xf>
    <xf numFmtId="3" fontId="6" fillId="4" borderId="64" xfId="5" applyNumberFormat="1" applyFont="1" applyFill="1" applyBorder="1" applyAlignment="1">
      <alignment horizontal="right" vertical="center"/>
    </xf>
    <xf numFmtId="165" fontId="6" fillId="7" borderId="62" xfId="5" applyNumberFormat="1" applyFont="1" applyFill="1" applyBorder="1" applyAlignment="1">
      <alignment horizontal="right" vertical="center"/>
    </xf>
    <xf numFmtId="0" fontId="6" fillId="2" borderId="56" xfId="5" applyFont="1" applyFill="1" applyBorder="1" applyAlignment="1">
      <alignment horizontal="center" vertical="center" wrapText="1"/>
    </xf>
    <xf numFmtId="0" fontId="6" fillId="2" borderId="0" xfId="5" applyFont="1" applyFill="1" applyBorder="1" applyAlignment="1">
      <alignment horizontal="center" vertical="center"/>
    </xf>
    <xf numFmtId="3" fontId="6" fillId="6" borderId="0" xfId="6" applyNumberFormat="1" applyFont="1" applyFill="1" applyBorder="1" applyAlignment="1">
      <alignment horizontal="right" vertical="center" wrapText="1"/>
    </xf>
    <xf numFmtId="9" fontId="6" fillId="6" borderId="0" xfId="8" applyFont="1" applyFill="1" applyBorder="1" applyAlignment="1">
      <alignment horizontal="right" vertical="center" wrapText="1"/>
    </xf>
    <xf numFmtId="3" fontId="6" fillId="6" borderId="3" xfId="6" applyNumberFormat="1" applyFont="1" applyFill="1" applyBorder="1" applyAlignment="1">
      <alignment horizontal="right" vertical="center" wrapText="1"/>
    </xf>
    <xf numFmtId="3" fontId="6" fillId="6" borderId="5" xfId="7" applyNumberFormat="1" applyFont="1" applyFill="1" applyBorder="1" applyAlignment="1">
      <alignment horizontal="right" vertical="center"/>
    </xf>
    <xf numFmtId="3" fontId="6" fillId="6" borderId="12" xfId="6" applyNumberFormat="1" applyFont="1" applyFill="1" applyBorder="1" applyAlignment="1">
      <alignment horizontal="right" vertical="center" wrapText="1"/>
    </xf>
    <xf numFmtId="9" fontId="6" fillId="6" borderId="12" xfId="8" applyFont="1" applyFill="1" applyBorder="1" applyAlignment="1">
      <alignment horizontal="right" vertical="center" wrapText="1"/>
    </xf>
    <xf numFmtId="3" fontId="6" fillId="6" borderId="13" xfId="6" applyNumberFormat="1" applyFont="1" applyFill="1" applyBorder="1" applyAlignment="1">
      <alignment horizontal="right" vertical="center" wrapText="1"/>
    </xf>
    <xf numFmtId="3" fontId="6" fillId="6" borderId="14" xfId="7" applyNumberFormat="1" applyFont="1" applyFill="1" applyBorder="1" applyAlignment="1">
      <alignment horizontal="right" vertical="center"/>
    </xf>
    <xf numFmtId="3" fontId="6" fillId="4" borderId="0" xfId="6" applyNumberFormat="1" applyFont="1" applyFill="1" applyBorder="1" applyAlignment="1">
      <alignment horizontal="right" vertical="center" wrapText="1"/>
    </xf>
    <xf numFmtId="9" fontId="6" fillId="4" borderId="0" xfId="8" applyFont="1" applyFill="1" applyBorder="1" applyAlignment="1">
      <alignment horizontal="right" vertical="center" wrapText="1"/>
    </xf>
    <xf numFmtId="3" fontId="6" fillId="4" borderId="3" xfId="6" applyNumberFormat="1" applyFont="1" applyFill="1" applyBorder="1" applyAlignment="1">
      <alignment horizontal="right" vertical="center" wrapText="1"/>
    </xf>
    <xf numFmtId="3" fontId="6" fillId="4" borderId="5" xfId="7" applyNumberFormat="1" applyFont="1" applyFill="1" applyBorder="1" applyAlignment="1">
      <alignment horizontal="right" vertical="center"/>
    </xf>
    <xf numFmtId="3" fontId="6" fillId="7" borderId="18" xfId="6" applyNumberFormat="1" applyFont="1" applyFill="1" applyBorder="1" applyAlignment="1">
      <alignment horizontal="right" vertical="center" wrapText="1"/>
    </xf>
    <xf numFmtId="9" fontId="8" fillId="7" borderId="18" xfId="8" applyFont="1" applyFill="1" applyBorder="1" applyAlignment="1">
      <alignment horizontal="right" vertical="center" wrapText="1"/>
    </xf>
    <xf numFmtId="3" fontId="6" fillId="7" borderId="19" xfId="6" applyNumberFormat="1" applyFont="1" applyFill="1" applyBorder="1" applyAlignment="1">
      <alignment horizontal="right" vertical="center" wrapText="1"/>
    </xf>
    <xf numFmtId="3" fontId="6" fillId="7" borderId="20" xfId="7" applyNumberFormat="1" applyFont="1" applyFill="1" applyBorder="1" applyAlignment="1">
      <alignment horizontal="right" vertical="center"/>
    </xf>
    <xf numFmtId="3" fontId="6" fillId="7" borderId="12" xfId="6" applyNumberFormat="1" applyFont="1" applyFill="1" applyBorder="1" applyAlignment="1">
      <alignment horizontal="right" vertical="center" wrapText="1"/>
    </xf>
    <xf numFmtId="9" fontId="8" fillId="7" borderId="12" xfId="8" applyFont="1" applyFill="1" applyBorder="1" applyAlignment="1">
      <alignment horizontal="right" vertical="center" wrapText="1"/>
    </xf>
    <xf numFmtId="3" fontId="6" fillId="7" borderId="13" xfId="6" applyNumberFormat="1" applyFont="1" applyFill="1" applyBorder="1" applyAlignment="1">
      <alignment horizontal="right" vertical="center" wrapText="1"/>
    </xf>
    <xf numFmtId="3" fontId="6" fillId="7" borderId="14" xfId="7" applyNumberFormat="1" applyFont="1" applyFill="1" applyBorder="1" applyAlignment="1">
      <alignment horizontal="right" vertical="center"/>
    </xf>
    <xf numFmtId="0" fontId="6" fillId="3" borderId="24" xfId="6" applyFont="1" applyFill="1" applyBorder="1" applyAlignment="1">
      <alignment horizontal="right" vertical="center" wrapText="1"/>
    </xf>
    <xf numFmtId="9" fontId="6" fillId="3" borderId="24" xfId="6" applyNumberFormat="1" applyFont="1" applyFill="1" applyBorder="1" applyAlignment="1">
      <alignment horizontal="right" vertical="center" wrapText="1"/>
    </xf>
    <xf numFmtId="3" fontId="6" fillId="3" borderId="27" xfId="6" applyNumberFormat="1" applyFont="1" applyFill="1" applyBorder="1" applyAlignment="1">
      <alignment horizontal="right" vertical="center" wrapText="1"/>
    </xf>
    <xf numFmtId="0" fontId="6" fillId="3" borderId="12" xfId="6" applyFont="1" applyFill="1" applyBorder="1" applyAlignment="1">
      <alignment horizontal="right" vertical="center" wrapText="1"/>
    </xf>
    <xf numFmtId="9" fontId="6" fillId="3" borderId="12" xfId="6" applyNumberFormat="1" applyFont="1" applyFill="1" applyBorder="1" applyAlignment="1">
      <alignment horizontal="right" vertical="center" wrapText="1"/>
    </xf>
    <xf numFmtId="0" fontId="6" fillId="3" borderId="13" xfId="6" applyFont="1" applyFill="1" applyBorder="1" applyAlignment="1">
      <alignment horizontal="right" vertical="center" wrapText="1"/>
    </xf>
    <xf numFmtId="3" fontId="6" fillId="3" borderId="24" xfId="6" applyNumberFormat="1" applyFont="1" applyFill="1" applyBorder="1" applyAlignment="1">
      <alignment horizontal="right" vertical="center" wrapText="1"/>
    </xf>
    <xf numFmtId="3" fontId="6" fillId="3" borderId="12" xfId="5" applyNumberFormat="1" applyFont="1" applyFill="1" applyBorder="1" applyAlignment="1">
      <alignment horizontal="right" vertical="center" wrapText="1"/>
    </xf>
    <xf numFmtId="165" fontId="12" fillId="3" borderId="26" xfId="7" applyNumberFormat="1" applyFont="1" applyFill="1" applyBorder="1" applyAlignment="1">
      <alignment horizontal="right" vertical="center"/>
    </xf>
    <xf numFmtId="167" fontId="12" fillId="5" borderId="0" xfId="1" applyNumberFormat="1" applyFont="1" applyFill="1" applyBorder="1" applyAlignment="1">
      <alignment horizontal="center" vertical="center"/>
    </xf>
    <xf numFmtId="167" fontId="6" fillId="5" borderId="10" xfId="5" applyNumberFormat="1" applyFont="1" applyFill="1" applyBorder="1" applyAlignment="1">
      <alignment horizontal="center" vertical="center"/>
    </xf>
    <xf numFmtId="167" fontId="12" fillId="6" borderId="0" xfId="1" applyNumberFormat="1" applyFont="1" applyFill="1" applyBorder="1" applyAlignment="1">
      <alignment horizontal="center" vertical="center"/>
    </xf>
    <xf numFmtId="167" fontId="12" fillId="6" borderId="12" xfId="1" applyNumberFormat="1" applyFont="1" applyFill="1" applyBorder="1" applyAlignment="1">
      <alignment horizontal="center" vertical="center"/>
    </xf>
    <xf numFmtId="167" fontId="6" fillId="4" borderId="0" xfId="1" applyNumberFormat="1" applyFont="1" applyFill="1" applyBorder="1" applyAlignment="1">
      <alignment horizontal="center" vertical="center"/>
    </xf>
    <xf numFmtId="167" fontId="6" fillId="4" borderId="12" xfId="1" applyNumberFormat="1" applyFont="1" applyFill="1" applyBorder="1" applyAlignment="1">
      <alignment horizontal="center" vertical="center"/>
    </xf>
    <xf numFmtId="167" fontId="6" fillId="7" borderId="18" xfId="1" applyNumberFormat="1" applyFont="1" applyFill="1" applyBorder="1" applyAlignment="1">
      <alignment horizontal="center" vertical="center"/>
    </xf>
    <xf numFmtId="167" fontId="6" fillId="7" borderId="12" xfId="1" applyNumberFormat="1" applyFont="1" applyFill="1" applyBorder="1" applyAlignment="1">
      <alignment horizontal="center" vertical="center"/>
    </xf>
    <xf numFmtId="167" fontId="6" fillId="3" borderId="24" xfId="1" applyNumberFormat="1" applyFont="1" applyFill="1" applyBorder="1" applyAlignment="1">
      <alignment horizontal="center" vertical="center"/>
    </xf>
    <xf numFmtId="167" fontId="6" fillId="3" borderId="12" xfId="1" applyNumberFormat="1" applyFont="1" applyFill="1" applyBorder="1" applyAlignment="1">
      <alignment horizontal="center" vertical="center"/>
    </xf>
    <xf numFmtId="0" fontId="6" fillId="2" borderId="73" xfId="5" applyFont="1" applyFill="1" applyBorder="1" applyAlignment="1">
      <alignment horizontal="center" vertical="center" wrapText="1"/>
    </xf>
    <xf numFmtId="3" fontId="6" fillId="5" borderId="0" xfId="8" applyNumberFormat="1" applyFont="1" applyFill="1" applyBorder="1" applyAlignment="1">
      <alignment horizontal="right" vertical="center" wrapText="1"/>
    </xf>
    <xf numFmtId="3" fontId="5" fillId="2" borderId="0" xfId="6" applyNumberFormat="1" applyFont="1" applyFill="1"/>
    <xf numFmtId="0" fontId="10" fillId="5" borderId="8" xfId="5" applyFont="1" applyFill="1" applyBorder="1" applyAlignment="1">
      <alignment horizontal="left" vertical="center" wrapText="1"/>
    </xf>
    <xf numFmtId="3" fontId="14" fillId="5" borderId="2" xfId="5" applyNumberFormat="1" applyFont="1" applyFill="1" applyBorder="1" applyAlignment="1">
      <alignment horizontal="right" vertical="center" wrapText="1"/>
    </xf>
    <xf numFmtId="3" fontId="6" fillId="6" borderId="58" xfId="7" applyNumberFormat="1" applyFont="1" applyFill="1" applyBorder="1" applyAlignment="1">
      <alignment horizontal="right" vertical="center"/>
    </xf>
    <xf numFmtId="3" fontId="6" fillId="6" borderId="62" xfId="7" applyNumberFormat="1" applyFont="1" applyFill="1" applyBorder="1" applyAlignment="1">
      <alignment horizontal="right" vertical="center"/>
    </xf>
    <xf numFmtId="3" fontId="6" fillId="4" borderId="58" xfId="7" applyNumberFormat="1" applyFont="1" applyFill="1" applyBorder="1" applyAlignment="1">
      <alignment horizontal="right" vertical="center"/>
    </xf>
    <xf numFmtId="3" fontId="6" fillId="7" borderId="66" xfId="7" applyNumberFormat="1" applyFont="1" applyFill="1" applyBorder="1" applyAlignment="1">
      <alignment horizontal="right" vertical="center"/>
    </xf>
    <xf numFmtId="3" fontId="6" fillId="7" borderId="62" xfId="7" applyNumberFormat="1" applyFont="1" applyFill="1" applyBorder="1" applyAlignment="1">
      <alignment horizontal="right" vertical="center"/>
    </xf>
    <xf numFmtId="165" fontId="8" fillId="3" borderId="70" xfId="7" applyNumberFormat="1" applyFont="1" applyFill="1" applyBorder="1" applyAlignment="1">
      <alignment horizontal="right" vertical="center"/>
    </xf>
    <xf numFmtId="3" fontId="14" fillId="5" borderId="9" xfId="5" applyNumberFormat="1" applyFont="1" applyFill="1" applyBorder="1" applyAlignment="1">
      <alignment horizontal="right" vertical="center" wrapText="1"/>
    </xf>
    <xf numFmtId="3" fontId="14" fillId="5" borderId="10" xfId="5" applyNumberFormat="1" applyFont="1" applyFill="1" applyBorder="1" applyAlignment="1">
      <alignment horizontal="right" vertical="center" wrapText="1"/>
    </xf>
    <xf numFmtId="9" fontId="14" fillId="5" borderId="10" xfId="5" applyNumberFormat="1" applyFont="1" applyFill="1" applyBorder="1" applyAlignment="1">
      <alignment horizontal="right" vertical="center" wrapText="1"/>
    </xf>
    <xf numFmtId="3" fontId="14" fillId="5" borderId="11" xfId="5" applyNumberFormat="1" applyFont="1" applyFill="1" applyBorder="1" applyAlignment="1">
      <alignment horizontal="right" vertical="center" wrapText="1"/>
    </xf>
    <xf numFmtId="3" fontId="14" fillId="5" borderId="60" xfId="5" applyNumberFormat="1" applyFont="1" applyFill="1" applyBorder="1" applyAlignment="1">
      <alignment horizontal="right" vertical="center"/>
    </xf>
    <xf numFmtId="3" fontId="14" fillId="5" borderId="1" xfId="5" applyNumberFormat="1" applyFont="1" applyFill="1" applyBorder="1" applyAlignment="1">
      <alignment horizontal="right" vertical="center" wrapText="1"/>
    </xf>
    <xf numFmtId="9" fontId="14" fillId="5" borderId="1" xfId="5" applyNumberFormat="1" applyFont="1" applyFill="1" applyBorder="1" applyAlignment="1">
      <alignment horizontal="right" vertical="center" wrapText="1"/>
    </xf>
    <xf numFmtId="3" fontId="14" fillId="5" borderId="61" xfId="5" applyNumberFormat="1" applyFont="1" applyFill="1" applyBorder="1" applyAlignment="1">
      <alignment horizontal="right" vertical="center"/>
    </xf>
    <xf numFmtId="3" fontId="6" fillId="4" borderId="16" xfId="5" applyNumberFormat="1" applyFont="1" applyFill="1" applyBorder="1" applyAlignment="1">
      <alignment horizontal="right" vertical="center" wrapText="1"/>
    </xf>
    <xf numFmtId="0" fontId="10" fillId="6" borderId="13" xfId="6" applyFont="1" applyFill="1" applyBorder="1" applyAlignment="1">
      <alignment horizontal="left" vertical="center" wrapText="1"/>
    </xf>
    <xf numFmtId="0" fontId="10" fillId="4" borderId="13" xfId="5" applyFont="1" applyFill="1" applyBorder="1" applyAlignment="1">
      <alignment horizontal="left" vertical="center" wrapText="1"/>
    </xf>
    <xf numFmtId="0" fontId="10" fillId="7" borderId="13" xfId="5" applyFont="1" applyFill="1" applyBorder="1" applyAlignment="1">
      <alignment horizontal="left" vertical="center" wrapText="1"/>
    </xf>
    <xf numFmtId="0" fontId="10" fillId="3" borderId="13" xfId="5" applyFont="1" applyFill="1" applyBorder="1" applyAlignment="1">
      <alignment horizontal="left" vertical="center" wrapText="1"/>
    </xf>
    <xf numFmtId="0" fontId="10" fillId="5" borderId="33" xfId="5" applyFont="1" applyFill="1" applyBorder="1" applyAlignment="1">
      <alignment horizontal="center" vertical="center" wrapText="1"/>
    </xf>
    <xf numFmtId="0" fontId="10" fillId="6" borderId="35" xfId="6" applyFont="1" applyFill="1" applyBorder="1" applyAlignment="1">
      <alignment horizontal="center" vertical="center" wrapText="1"/>
    </xf>
    <xf numFmtId="0" fontId="10" fillId="4" borderId="35" xfId="5" applyFont="1" applyFill="1" applyBorder="1" applyAlignment="1">
      <alignment horizontal="center" vertical="center" wrapText="1"/>
    </xf>
    <xf numFmtId="3" fontId="10" fillId="4" borderId="12" xfId="5" applyNumberFormat="1" applyFont="1" applyFill="1" applyBorder="1" applyAlignment="1">
      <alignment horizontal="right" vertical="center" wrapText="1"/>
    </xf>
    <xf numFmtId="9" fontId="10" fillId="4" borderId="12" xfId="5" applyNumberFormat="1" applyFont="1" applyFill="1" applyBorder="1" applyAlignment="1">
      <alignment horizontal="right" vertical="center" wrapText="1"/>
    </xf>
    <xf numFmtId="3" fontId="10" fillId="4" borderId="13" xfId="5" applyNumberFormat="1" applyFont="1" applyFill="1" applyBorder="1" applyAlignment="1">
      <alignment horizontal="right" vertical="center" wrapText="1"/>
    </xf>
    <xf numFmtId="3" fontId="10" fillId="4" borderId="14" xfId="5" applyNumberFormat="1" applyFont="1" applyFill="1" applyBorder="1" applyAlignment="1">
      <alignment horizontal="right" vertical="center"/>
    </xf>
    <xf numFmtId="167" fontId="10" fillId="4" borderId="12" xfId="1" applyNumberFormat="1" applyFont="1" applyFill="1" applyBorder="1" applyAlignment="1">
      <alignment horizontal="center" vertical="center"/>
    </xf>
    <xf numFmtId="0" fontId="10" fillId="7" borderId="35" xfId="5" applyFont="1" applyFill="1" applyBorder="1" applyAlignment="1">
      <alignment horizontal="center" vertical="center" wrapText="1"/>
    </xf>
    <xf numFmtId="3" fontId="10" fillId="7" borderId="12" xfId="5" applyNumberFormat="1" applyFont="1" applyFill="1" applyBorder="1" applyAlignment="1">
      <alignment horizontal="right" vertical="center" wrapText="1"/>
    </xf>
    <xf numFmtId="0" fontId="10" fillId="7" borderId="12" xfId="5" applyFont="1" applyFill="1" applyBorder="1" applyAlignment="1">
      <alignment horizontal="right" vertical="center" wrapText="1"/>
    </xf>
    <xf numFmtId="9" fontId="10" fillId="7" borderId="12" xfId="5" applyNumberFormat="1" applyFont="1" applyFill="1" applyBorder="1" applyAlignment="1">
      <alignment horizontal="right" vertical="center" wrapText="1"/>
    </xf>
    <xf numFmtId="3" fontId="10" fillId="7" borderId="13" xfId="5" applyNumberFormat="1" applyFont="1" applyFill="1" applyBorder="1" applyAlignment="1">
      <alignment horizontal="right" vertical="center" wrapText="1"/>
    </xf>
    <xf numFmtId="167" fontId="10" fillId="7" borderId="12" xfId="1" applyNumberFormat="1" applyFont="1" applyFill="1" applyBorder="1" applyAlignment="1">
      <alignment horizontal="center" vertical="center"/>
    </xf>
    <xf numFmtId="3" fontId="9" fillId="2" borderId="0" xfId="6" applyNumberFormat="1" applyFont="1" applyFill="1" applyBorder="1"/>
    <xf numFmtId="0" fontId="9" fillId="2" borderId="0" xfId="6" applyFont="1" applyFill="1" applyAlignment="1">
      <alignment vertical="center" wrapText="1"/>
    </xf>
    <xf numFmtId="0" fontId="6" fillId="5" borderId="32" xfId="5" applyFont="1" applyFill="1" applyBorder="1" applyAlignment="1">
      <alignment horizontal="center" vertical="center" wrapText="1"/>
    </xf>
    <xf numFmtId="0" fontId="6" fillId="5" borderId="33" xfId="5" applyFont="1" applyFill="1" applyBorder="1" applyAlignment="1">
      <alignment horizontal="center" vertical="center" wrapText="1"/>
    </xf>
    <xf numFmtId="9" fontId="9" fillId="2" borderId="0" xfId="6" applyNumberFormat="1" applyFont="1" applyFill="1"/>
    <xf numFmtId="167" fontId="10" fillId="5" borderId="1" xfId="5" applyNumberFormat="1" applyFont="1" applyFill="1" applyBorder="1" applyAlignment="1">
      <alignment horizontal="center" vertical="center"/>
    </xf>
    <xf numFmtId="9" fontId="9" fillId="2" borderId="0" xfId="8" applyFont="1" applyFill="1" applyAlignment="1"/>
    <xf numFmtId="165" fontId="9" fillId="2" borderId="0" xfId="7" applyNumberFormat="1" applyFont="1" applyFill="1"/>
    <xf numFmtId="9" fontId="9" fillId="2" borderId="0" xfId="6" applyNumberFormat="1" applyFont="1" applyFill="1" applyAlignment="1"/>
    <xf numFmtId="0" fontId="9" fillId="2" borderId="0" xfId="6" applyFont="1" applyFill="1" applyAlignment="1"/>
    <xf numFmtId="167" fontId="15" fillId="6" borderId="12" xfId="1" applyNumberFormat="1" applyFont="1" applyFill="1" applyBorder="1" applyAlignment="1">
      <alignment horizontal="center" vertical="center"/>
    </xf>
    <xf numFmtId="167" fontId="10" fillId="6" borderId="1" xfId="5" applyNumberFormat="1" applyFont="1" applyFill="1" applyBorder="1" applyAlignment="1">
      <alignment horizontal="center" vertical="center"/>
    </xf>
    <xf numFmtId="167" fontId="10" fillId="4" borderId="15" xfId="1" applyNumberFormat="1" applyFont="1" applyFill="1" applyBorder="1" applyAlignment="1">
      <alignment horizontal="center" vertical="center"/>
    </xf>
    <xf numFmtId="167" fontId="10" fillId="7" borderId="21" xfId="1" applyNumberFormat="1" applyFont="1" applyFill="1" applyBorder="1" applyAlignment="1">
      <alignment horizontal="center" vertical="center"/>
    </xf>
    <xf numFmtId="167" fontId="10" fillId="3" borderId="29" xfId="1" applyNumberFormat="1" applyFont="1" applyFill="1" applyBorder="1" applyAlignment="1">
      <alignment horizontal="center" vertical="center"/>
    </xf>
    <xf numFmtId="3" fontId="10" fillId="5" borderId="9" xfId="5" applyNumberFormat="1" applyFont="1" applyFill="1" applyBorder="1" applyAlignment="1">
      <alignment horizontal="right" vertical="center" wrapText="1"/>
    </xf>
    <xf numFmtId="3" fontId="10" fillId="5" borderId="10" xfId="5" applyNumberFormat="1" applyFont="1" applyFill="1" applyBorder="1" applyAlignment="1">
      <alignment horizontal="right" vertical="center" wrapText="1"/>
    </xf>
    <xf numFmtId="9" fontId="10" fillId="5" borderId="10" xfId="5" applyNumberFormat="1" applyFont="1" applyFill="1" applyBorder="1" applyAlignment="1">
      <alignment horizontal="right" vertical="center" wrapText="1"/>
    </xf>
    <xf numFmtId="3" fontId="10" fillId="5" borderId="11" xfId="5" applyNumberFormat="1" applyFont="1" applyFill="1" applyBorder="1" applyAlignment="1">
      <alignment horizontal="right" vertical="center" wrapText="1"/>
    </xf>
    <xf numFmtId="3" fontId="10" fillId="5" borderId="9" xfId="5" applyNumberFormat="1" applyFont="1" applyFill="1" applyBorder="1" applyAlignment="1">
      <alignment horizontal="right" vertical="center"/>
    </xf>
    <xf numFmtId="167" fontId="10" fillId="5" borderId="10" xfId="5" applyNumberFormat="1" applyFont="1" applyFill="1" applyBorder="1" applyAlignment="1">
      <alignment horizontal="center" vertical="center"/>
    </xf>
    <xf numFmtId="3" fontId="10" fillId="6" borderId="12" xfId="6" applyNumberFormat="1" applyFont="1" applyFill="1" applyBorder="1" applyAlignment="1">
      <alignment horizontal="right" vertical="center" wrapText="1"/>
    </xf>
    <xf numFmtId="9" fontId="10" fillId="6" borderId="12" xfId="8" applyFont="1" applyFill="1" applyBorder="1" applyAlignment="1">
      <alignment horizontal="right" vertical="center" wrapText="1"/>
    </xf>
    <xf numFmtId="3" fontId="10" fillId="6" borderId="13" xfId="6" applyNumberFormat="1" applyFont="1" applyFill="1" applyBorder="1" applyAlignment="1">
      <alignment horizontal="right" vertical="center" wrapText="1"/>
    </xf>
    <xf numFmtId="3" fontId="10" fillId="6" borderId="14" xfId="7" applyNumberFormat="1" applyFont="1" applyFill="1" applyBorder="1" applyAlignment="1">
      <alignment horizontal="right" vertical="center"/>
    </xf>
    <xf numFmtId="166" fontId="10" fillId="7" borderId="14" xfId="5" applyNumberFormat="1" applyFont="1" applyFill="1" applyBorder="1" applyAlignment="1">
      <alignment horizontal="right" vertical="center"/>
    </xf>
    <xf numFmtId="0" fontId="10" fillId="3" borderId="35" xfId="5" applyFont="1" applyFill="1" applyBorder="1" applyAlignment="1">
      <alignment horizontal="center" vertical="center" wrapText="1"/>
    </xf>
    <xf numFmtId="3" fontId="10" fillId="3" borderId="12" xfId="5" applyNumberFormat="1" applyFont="1" applyFill="1" applyBorder="1" applyAlignment="1">
      <alignment horizontal="right" vertical="center" wrapText="1"/>
    </xf>
    <xf numFmtId="0" fontId="10" fillId="3" borderId="12" xfId="5" applyFont="1" applyFill="1" applyBorder="1" applyAlignment="1">
      <alignment horizontal="right" vertical="center" wrapText="1"/>
    </xf>
    <xf numFmtId="9" fontId="10" fillId="3" borderId="12" xfId="5" applyNumberFormat="1" applyFont="1" applyFill="1" applyBorder="1" applyAlignment="1">
      <alignment horizontal="right" vertical="center" wrapText="1"/>
    </xf>
    <xf numFmtId="3" fontId="10" fillId="3" borderId="13" xfId="5" applyNumberFormat="1" applyFont="1" applyFill="1" applyBorder="1" applyAlignment="1">
      <alignment horizontal="right" vertical="center" wrapText="1"/>
    </xf>
    <xf numFmtId="167" fontId="10" fillId="3" borderId="12" xfId="1" applyNumberFormat="1" applyFont="1" applyFill="1" applyBorder="1" applyAlignment="1">
      <alignment horizontal="center" vertical="center"/>
    </xf>
    <xf numFmtId="166" fontId="10" fillId="3" borderId="14" xfId="5" applyNumberFormat="1" applyFont="1" applyFill="1" applyBorder="1" applyAlignment="1">
      <alignment horizontal="right" vertical="center"/>
    </xf>
    <xf numFmtId="3" fontId="8" fillId="3" borderId="62" xfId="7" applyNumberFormat="1" applyFont="1" applyFill="1" applyBorder="1" applyAlignment="1">
      <alignment horizontal="right" vertical="center"/>
    </xf>
    <xf numFmtId="3" fontId="6" fillId="3" borderId="62" xfId="5" applyNumberFormat="1" applyFont="1" applyFill="1" applyBorder="1" applyAlignment="1">
      <alignment horizontal="right" vertical="center"/>
    </xf>
    <xf numFmtId="0" fontId="9" fillId="2" borderId="0" xfId="6" applyFont="1" applyFill="1" applyAlignment="1">
      <alignment horizontal="center" vertical="center" wrapText="1"/>
    </xf>
    <xf numFmtId="0" fontId="9" fillId="2" borderId="0" xfId="6" applyFont="1" applyFill="1" applyAlignment="1">
      <alignment horizontal="center"/>
    </xf>
    <xf numFmtId="0" fontId="6" fillId="2" borderId="2" xfId="5" applyFont="1" applyFill="1" applyBorder="1" applyAlignment="1">
      <alignment horizontal="center" vertical="center" wrapText="1"/>
    </xf>
    <xf numFmtId="0" fontId="6" fillId="2" borderId="4" xfId="5" applyFont="1" applyFill="1" applyBorder="1" applyAlignment="1">
      <alignment horizontal="center" vertical="center" wrapText="1"/>
    </xf>
    <xf numFmtId="0" fontId="6" fillId="6" borderId="3" xfId="6" applyFont="1" applyFill="1" applyBorder="1" applyAlignment="1">
      <alignment horizontal="left" vertical="center" wrapText="1"/>
    </xf>
    <xf numFmtId="0" fontId="6" fillId="4" borderId="3" xfId="6" applyFont="1" applyFill="1" applyBorder="1" applyAlignment="1">
      <alignment horizontal="left" vertical="center" wrapText="1"/>
    </xf>
    <xf numFmtId="10" fontId="6" fillId="5" borderId="0" xfId="8" applyNumberFormat="1" applyFont="1" applyFill="1" applyBorder="1" applyAlignment="1">
      <alignment horizontal="right" vertical="center"/>
    </xf>
    <xf numFmtId="10" fontId="6" fillId="5" borderId="10" xfId="5" applyNumberFormat="1" applyFont="1" applyFill="1" applyBorder="1" applyAlignment="1">
      <alignment horizontal="right" vertical="center"/>
    </xf>
    <xf numFmtId="10" fontId="10" fillId="5" borderId="10" xfId="5" applyNumberFormat="1" applyFont="1" applyFill="1" applyBorder="1" applyAlignment="1">
      <alignment horizontal="right" vertical="center"/>
    </xf>
    <xf numFmtId="10" fontId="10" fillId="5" borderId="1" xfId="2" applyNumberFormat="1" applyFont="1" applyFill="1" applyBorder="1" applyAlignment="1">
      <alignment horizontal="right" vertical="center" wrapText="1"/>
    </xf>
    <xf numFmtId="10" fontId="6" fillId="6" borderId="0" xfId="8" applyNumberFormat="1" applyFont="1" applyFill="1" applyBorder="1" applyAlignment="1">
      <alignment horizontal="right" vertical="center"/>
    </xf>
    <xf numFmtId="10" fontId="6" fillId="6" borderId="12" xfId="8" applyNumberFormat="1" applyFont="1" applyFill="1" applyBorder="1" applyAlignment="1">
      <alignment horizontal="right" vertical="center"/>
    </xf>
    <xf numFmtId="10" fontId="10" fillId="6" borderId="12" xfId="8" applyNumberFormat="1" applyFont="1" applyFill="1" applyBorder="1" applyAlignment="1">
      <alignment horizontal="right" vertical="center"/>
    </xf>
    <xf numFmtId="10" fontId="10" fillId="6" borderId="1" xfId="5" applyNumberFormat="1" applyFont="1" applyFill="1" applyBorder="1" applyAlignment="1">
      <alignment horizontal="right" vertical="center"/>
    </xf>
    <xf numFmtId="10" fontId="6" fillId="4" borderId="0" xfId="8" applyNumberFormat="1" applyFont="1" applyFill="1" applyBorder="1" applyAlignment="1">
      <alignment horizontal="right" vertical="center"/>
    </xf>
    <xf numFmtId="10" fontId="6" fillId="4" borderId="12" xfId="5" applyNumberFormat="1" applyFont="1" applyFill="1" applyBorder="1" applyAlignment="1">
      <alignment horizontal="right" vertical="center"/>
    </xf>
    <xf numFmtId="10" fontId="10" fillId="4" borderId="12" xfId="5" applyNumberFormat="1" applyFont="1" applyFill="1" applyBorder="1" applyAlignment="1">
      <alignment horizontal="right" vertical="center"/>
    </xf>
    <xf numFmtId="10" fontId="10" fillId="4" borderId="15" xfId="5" applyNumberFormat="1" applyFont="1" applyFill="1" applyBorder="1" applyAlignment="1">
      <alignment horizontal="right" vertical="center"/>
    </xf>
    <xf numFmtId="10" fontId="6" fillId="7" borderId="18" xfId="8" applyNumberFormat="1" applyFont="1" applyFill="1" applyBorder="1" applyAlignment="1">
      <alignment horizontal="right" vertical="center"/>
    </xf>
    <xf numFmtId="10" fontId="6" fillId="7" borderId="12" xfId="8" applyNumberFormat="1" applyFont="1" applyFill="1" applyBorder="1" applyAlignment="1">
      <alignment horizontal="right" vertical="center"/>
    </xf>
    <xf numFmtId="10" fontId="6" fillId="7" borderId="12" xfId="5" applyNumberFormat="1" applyFont="1" applyFill="1" applyBorder="1" applyAlignment="1">
      <alignment horizontal="right" vertical="center"/>
    </xf>
    <xf numFmtId="10" fontId="10" fillId="7" borderId="12" xfId="5" applyNumberFormat="1" applyFont="1" applyFill="1" applyBorder="1" applyAlignment="1">
      <alignment horizontal="right" vertical="center"/>
    </xf>
    <xf numFmtId="10" fontId="10" fillId="7" borderId="21" xfId="5" applyNumberFormat="1" applyFont="1" applyFill="1" applyBorder="1" applyAlignment="1">
      <alignment horizontal="right" vertical="center"/>
    </xf>
    <xf numFmtId="10" fontId="6" fillId="3" borderId="24" xfId="8" applyNumberFormat="1" applyFont="1" applyFill="1" applyBorder="1" applyAlignment="1">
      <alignment horizontal="right" vertical="center"/>
    </xf>
    <xf numFmtId="10" fontId="6" fillId="3" borderId="12" xfId="8" applyNumberFormat="1" applyFont="1" applyFill="1" applyBorder="1" applyAlignment="1">
      <alignment horizontal="right" vertical="center"/>
    </xf>
    <xf numFmtId="10" fontId="6" fillId="3" borderId="12" xfId="5" applyNumberFormat="1" applyFont="1" applyFill="1" applyBorder="1" applyAlignment="1">
      <alignment horizontal="right" vertical="center"/>
    </xf>
    <xf numFmtId="10" fontId="10" fillId="3" borderId="12" xfId="5" applyNumberFormat="1" applyFont="1" applyFill="1" applyBorder="1" applyAlignment="1">
      <alignment horizontal="right" vertical="center"/>
    </xf>
    <xf numFmtId="10" fontId="10" fillId="3" borderId="29" xfId="5" applyNumberFormat="1" applyFont="1" applyFill="1" applyBorder="1" applyAlignment="1">
      <alignment horizontal="right" vertical="center"/>
    </xf>
    <xf numFmtId="3" fontId="6" fillId="3" borderId="12" xfId="6" applyNumberFormat="1" applyFont="1" applyFill="1" applyBorder="1" applyAlignment="1">
      <alignment horizontal="right" vertical="center" wrapText="1"/>
    </xf>
    <xf numFmtId="0" fontId="6" fillId="7" borderId="19" xfId="6" applyFont="1" applyFill="1" applyBorder="1" applyAlignment="1">
      <alignment horizontal="left" vertical="center" wrapText="1"/>
    </xf>
    <xf numFmtId="0" fontId="6" fillId="7" borderId="13" xfId="6" applyFont="1" applyFill="1" applyBorder="1" applyAlignment="1">
      <alignment horizontal="left" vertical="center" wrapText="1"/>
    </xf>
    <xf numFmtId="3" fontId="14" fillId="6" borderId="12" xfId="6" applyNumberFormat="1" applyFont="1" applyFill="1" applyBorder="1" applyAlignment="1">
      <alignment horizontal="right" vertical="center" wrapText="1"/>
    </xf>
    <xf numFmtId="9" fontId="14" fillId="6" borderId="12" xfId="8" applyFont="1" applyFill="1" applyBorder="1" applyAlignment="1">
      <alignment horizontal="right" vertical="center" wrapText="1"/>
    </xf>
    <xf numFmtId="3" fontId="14" fillId="6" borderId="13" xfId="6" applyNumberFormat="1" applyFont="1" applyFill="1" applyBorder="1" applyAlignment="1">
      <alignment horizontal="right" vertical="center" wrapText="1"/>
    </xf>
    <xf numFmtId="3" fontId="14" fillId="6" borderId="62" xfId="7" applyNumberFormat="1" applyFont="1" applyFill="1" applyBorder="1" applyAlignment="1">
      <alignment horizontal="right" vertical="center"/>
    </xf>
    <xf numFmtId="3" fontId="14" fillId="6" borderId="1" xfId="5" applyNumberFormat="1" applyFont="1" applyFill="1" applyBorder="1" applyAlignment="1">
      <alignment horizontal="right" vertical="center" wrapText="1"/>
    </xf>
    <xf numFmtId="9" fontId="14" fillId="6" borderId="1" xfId="5" applyNumberFormat="1" applyFont="1" applyFill="1" applyBorder="1" applyAlignment="1">
      <alignment horizontal="right" vertical="center" wrapText="1"/>
    </xf>
    <xf numFmtId="3" fontId="14" fillId="6" borderId="2" xfId="5" applyNumberFormat="1" applyFont="1" applyFill="1" applyBorder="1" applyAlignment="1">
      <alignment horizontal="right" vertical="center" wrapText="1"/>
    </xf>
    <xf numFmtId="3" fontId="14" fillId="6" borderId="61" xfId="5" applyNumberFormat="1" applyFont="1" applyFill="1" applyBorder="1" applyAlignment="1">
      <alignment horizontal="right" vertical="center"/>
    </xf>
    <xf numFmtId="3" fontId="14" fillId="7" borderId="12" xfId="5" applyNumberFormat="1" applyFont="1" applyFill="1" applyBorder="1" applyAlignment="1">
      <alignment horizontal="right" vertical="center" wrapText="1"/>
    </xf>
    <xf numFmtId="0" fontId="14" fillId="7" borderId="12" xfId="5" applyFont="1" applyFill="1" applyBorder="1" applyAlignment="1">
      <alignment horizontal="right" vertical="center" wrapText="1"/>
    </xf>
    <xf numFmtId="9" fontId="14" fillId="7" borderId="12" xfId="5" applyNumberFormat="1" applyFont="1" applyFill="1" applyBorder="1" applyAlignment="1">
      <alignment horizontal="right" vertical="center" wrapText="1"/>
    </xf>
    <xf numFmtId="3" fontId="14" fillId="7" borderId="13" xfId="5" applyNumberFormat="1" applyFont="1" applyFill="1" applyBorder="1" applyAlignment="1">
      <alignment horizontal="right" vertical="center" wrapText="1"/>
    </xf>
    <xf numFmtId="166" fontId="14" fillId="7" borderId="62" xfId="5" applyNumberFormat="1" applyFont="1" applyFill="1" applyBorder="1" applyAlignment="1">
      <alignment horizontal="right" vertical="center"/>
    </xf>
    <xf numFmtId="3" fontId="14" fillId="7" borderId="21" xfId="5" applyNumberFormat="1" applyFont="1" applyFill="1" applyBorder="1" applyAlignment="1">
      <alignment horizontal="right" vertical="center" wrapText="1"/>
    </xf>
    <xf numFmtId="0" fontId="14" fillId="7" borderId="21" xfId="5" applyFont="1" applyFill="1" applyBorder="1" applyAlignment="1">
      <alignment horizontal="right" vertical="center" wrapText="1"/>
    </xf>
    <xf numFmtId="9" fontId="14" fillId="7" borderId="21" xfId="5" applyNumberFormat="1" applyFont="1" applyFill="1" applyBorder="1" applyAlignment="1">
      <alignment horizontal="right" vertical="center" wrapText="1"/>
    </xf>
    <xf numFmtId="3" fontId="14" fillId="7" borderId="22" xfId="5" applyNumberFormat="1" applyFont="1" applyFill="1" applyBorder="1" applyAlignment="1">
      <alignment horizontal="right" vertical="center" wrapText="1"/>
    </xf>
    <xf numFmtId="166" fontId="14" fillId="7" borderId="68" xfId="5" applyNumberFormat="1" applyFont="1" applyFill="1" applyBorder="1" applyAlignment="1">
      <alignment horizontal="right" vertical="center"/>
    </xf>
    <xf numFmtId="3" fontId="14" fillId="3" borderId="12" xfId="5" applyNumberFormat="1" applyFont="1" applyFill="1" applyBorder="1" applyAlignment="1">
      <alignment horizontal="right" vertical="center" wrapText="1"/>
    </xf>
    <xf numFmtId="0" fontId="14" fillId="3" borderId="12" xfId="5" applyFont="1" applyFill="1" applyBorder="1" applyAlignment="1">
      <alignment horizontal="right" vertical="center" wrapText="1"/>
    </xf>
    <xf numFmtId="9" fontId="14" fillId="3" borderId="12" xfId="5" applyNumberFormat="1" applyFont="1" applyFill="1" applyBorder="1" applyAlignment="1">
      <alignment horizontal="right" vertical="center" wrapText="1"/>
    </xf>
    <xf numFmtId="3" fontId="14" fillId="3" borderId="13" xfId="5" applyNumberFormat="1" applyFont="1" applyFill="1" applyBorder="1" applyAlignment="1">
      <alignment horizontal="right" vertical="center" wrapText="1"/>
    </xf>
    <xf numFmtId="3" fontId="14" fillId="3" borderId="62" xfId="5" applyNumberFormat="1" applyFont="1" applyFill="1" applyBorder="1" applyAlignment="1">
      <alignment horizontal="right" vertical="center"/>
    </xf>
    <xf numFmtId="3" fontId="14" fillId="3" borderId="29" xfId="5" applyNumberFormat="1" applyFont="1" applyFill="1" applyBorder="1" applyAlignment="1">
      <alignment horizontal="right" vertical="center" wrapText="1"/>
    </xf>
    <xf numFmtId="0" fontId="14" fillId="3" borderId="29" xfId="5" applyFont="1" applyFill="1" applyBorder="1" applyAlignment="1">
      <alignment horizontal="right" vertical="center" wrapText="1"/>
    </xf>
    <xf numFmtId="9" fontId="14" fillId="3" borderId="96" xfId="5" applyNumberFormat="1" applyFont="1" applyFill="1" applyBorder="1" applyAlignment="1">
      <alignment horizontal="right" vertical="center" wrapText="1"/>
    </xf>
    <xf numFmtId="3" fontId="14" fillId="3" borderId="30" xfId="5" applyNumberFormat="1" applyFont="1" applyFill="1" applyBorder="1" applyAlignment="1">
      <alignment horizontal="right" vertical="center" wrapText="1"/>
    </xf>
    <xf numFmtId="3" fontId="14" fillId="3" borderId="72" xfId="5" applyNumberFormat="1" applyFont="1" applyFill="1" applyBorder="1" applyAlignment="1">
      <alignment horizontal="right" vertical="center"/>
    </xf>
    <xf numFmtId="0" fontId="6" fillId="3" borderId="27" xfId="6" applyFont="1" applyFill="1" applyBorder="1" applyAlignment="1">
      <alignment horizontal="left" vertical="center" wrapText="1"/>
    </xf>
    <xf numFmtId="0" fontId="6" fillId="3" borderId="13" xfId="6" applyFont="1" applyFill="1" applyBorder="1" applyAlignment="1">
      <alignment horizontal="left" vertical="center" wrapText="1"/>
    </xf>
    <xf numFmtId="9" fontId="12" fillId="2" borderId="0" xfId="8" applyFont="1" applyFill="1" applyAlignment="1"/>
    <xf numFmtId="165" fontId="12" fillId="2" borderId="0" xfId="7" applyNumberFormat="1" applyFont="1" applyFill="1"/>
    <xf numFmtId="9" fontId="16" fillId="2" borderId="0" xfId="8" applyFont="1" applyFill="1" applyAlignment="1"/>
    <xf numFmtId="165" fontId="16" fillId="2" borderId="0" xfId="7" applyNumberFormat="1" applyFont="1" applyFill="1"/>
    <xf numFmtId="9" fontId="16" fillId="2" borderId="0" xfId="8" applyFont="1" applyFill="1"/>
    <xf numFmtId="9" fontId="12" fillId="7" borderId="18" xfId="8" applyFont="1" applyFill="1" applyBorder="1" applyAlignment="1">
      <alignment horizontal="right" vertical="center" wrapText="1"/>
    </xf>
    <xf numFmtId="9" fontId="12" fillId="7" borderId="12" xfId="8" applyFont="1" applyFill="1" applyBorder="1" applyAlignment="1">
      <alignment horizontal="right" vertical="center" wrapText="1"/>
    </xf>
    <xf numFmtId="166" fontId="12" fillId="3" borderId="14" xfId="7" applyNumberFormat="1" applyFont="1" applyFill="1" applyBorder="1" applyAlignment="1">
      <alignment horizontal="right" vertical="center"/>
    </xf>
    <xf numFmtId="0" fontId="6" fillId="2" borderId="0" xfId="5" applyFont="1" applyFill="1" applyBorder="1" applyAlignment="1">
      <alignment horizontal="center" vertical="center"/>
    </xf>
    <xf numFmtId="0" fontId="6" fillId="5" borderId="57" xfId="6" applyFont="1" applyFill="1" applyBorder="1" applyAlignment="1">
      <alignment horizontal="center" vertical="center" wrapText="1"/>
    </xf>
    <xf numFmtId="0" fontId="6" fillId="5" borderId="59" xfId="6" applyFont="1" applyFill="1" applyBorder="1" applyAlignment="1">
      <alignment horizontal="center" vertical="center" wrapText="1"/>
    </xf>
    <xf numFmtId="0" fontId="6" fillId="5" borderId="55" xfId="6" applyFont="1" applyFill="1" applyBorder="1" applyAlignment="1">
      <alignment horizontal="center" vertical="center" wrapText="1"/>
    </xf>
    <xf numFmtId="0" fontId="6" fillId="2" borderId="53" xfId="5" applyFill="1" applyBorder="1" applyAlignment="1">
      <alignment horizontal="center" vertical="center" wrapText="1"/>
    </xf>
    <xf numFmtId="0" fontId="6" fillId="2" borderId="2" xfId="5" applyFill="1" applyBorder="1" applyAlignment="1">
      <alignment horizontal="center" vertical="center" wrapText="1"/>
    </xf>
    <xf numFmtId="0" fontId="6" fillId="2" borderId="52" xfId="5" applyFill="1" applyBorder="1" applyAlignment="1">
      <alignment horizontal="center" vertical="center" wrapText="1"/>
    </xf>
    <xf numFmtId="0" fontId="6" fillId="2" borderId="43" xfId="5" applyFill="1" applyBorder="1" applyAlignment="1">
      <alignment horizontal="center" vertical="center" wrapText="1"/>
    </xf>
    <xf numFmtId="0" fontId="6" fillId="2" borderId="51" xfId="5" applyFill="1" applyBorder="1" applyAlignment="1">
      <alignment horizontal="center" vertical="center" wrapText="1"/>
    </xf>
    <xf numFmtId="0" fontId="6" fillId="2" borderId="55" xfId="5" applyFill="1" applyBorder="1" applyAlignment="1">
      <alignment horizontal="center" vertical="center" wrapText="1"/>
    </xf>
    <xf numFmtId="0" fontId="6" fillId="2" borderId="93" xfId="5" applyFont="1" applyFill="1" applyBorder="1" applyAlignment="1">
      <alignment horizontal="center" vertical="center" wrapText="1"/>
    </xf>
    <xf numFmtId="0" fontId="6" fillId="2" borderId="94" xfId="5" applyFont="1" applyFill="1" applyBorder="1" applyAlignment="1">
      <alignment horizontal="center" vertical="center" wrapText="1"/>
    </xf>
    <xf numFmtId="0" fontId="6" fillId="2" borderId="95" xfId="5" applyFont="1" applyFill="1" applyBorder="1" applyAlignment="1">
      <alignment horizontal="center" vertical="center" wrapText="1"/>
    </xf>
    <xf numFmtId="0" fontId="9" fillId="7" borderId="65" xfId="6" applyFont="1" applyFill="1" applyBorder="1" applyAlignment="1">
      <alignment horizontal="center" vertical="center" wrapText="1"/>
    </xf>
    <xf numFmtId="0" fontId="9" fillId="7" borderId="59" xfId="6" applyFont="1" applyFill="1" applyBorder="1" applyAlignment="1">
      <alignment horizontal="center" vertical="center" wrapText="1"/>
    </xf>
    <xf numFmtId="0" fontId="9" fillId="7" borderId="67" xfId="6" applyFont="1" applyFill="1" applyBorder="1" applyAlignment="1">
      <alignment horizontal="center" vertical="center" wrapText="1"/>
    </xf>
    <xf numFmtId="0" fontId="9" fillId="3" borderId="69" xfId="6" applyFont="1" applyFill="1" applyBorder="1" applyAlignment="1">
      <alignment horizontal="center" vertical="center" wrapText="1"/>
    </xf>
    <xf numFmtId="0" fontId="9" fillId="3" borderId="59" xfId="6" applyFont="1" applyFill="1" applyBorder="1" applyAlignment="1">
      <alignment horizontal="center" vertical="center" wrapText="1"/>
    </xf>
    <xf numFmtId="0" fontId="9" fillId="3" borderId="71" xfId="6" applyFont="1" applyFill="1" applyBorder="1" applyAlignment="1">
      <alignment horizontal="center" vertical="center" wrapText="1"/>
    </xf>
    <xf numFmtId="0" fontId="9" fillId="6" borderId="57" xfId="6" applyFont="1" applyFill="1" applyBorder="1" applyAlignment="1">
      <alignment horizontal="center" vertical="center" wrapText="1"/>
    </xf>
    <xf numFmtId="0" fontId="9" fillId="6" borderId="59" xfId="6" applyFont="1" applyFill="1" applyBorder="1" applyAlignment="1">
      <alignment horizontal="center" vertical="center" wrapText="1"/>
    </xf>
    <xf numFmtId="0" fontId="9" fillId="6" borderId="55" xfId="6" applyFont="1" applyFill="1" applyBorder="1" applyAlignment="1">
      <alignment horizontal="center" vertical="center" wrapText="1"/>
    </xf>
    <xf numFmtId="0" fontId="9" fillId="4" borderId="57" xfId="6" applyFont="1" applyFill="1" applyBorder="1" applyAlignment="1">
      <alignment horizontal="center" vertical="center" wrapText="1"/>
    </xf>
    <xf numFmtId="0" fontId="9" fillId="4" borderId="59" xfId="6" applyFont="1" applyFill="1" applyBorder="1" applyAlignment="1">
      <alignment horizontal="center" vertical="center" wrapText="1"/>
    </xf>
    <xf numFmtId="0" fontId="9" fillId="4" borderId="63" xfId="6" applyFont="1" applyFill="1" applyBorder="1" applyAlignment="1">
      <alignment horizontal="center" vertical="center" wrapText="1"/>
    </xf>
    <xf numFmtId="0" fontId="6" fillId="2" borderId="54" xfId="5" applyFont="1" applyFill="1" applyBorder="1" applyAlignment="1">
      <alignment horizontal="center" vertical="center" wrapText="1"/>
    </xf>
    <xf numFmtId="0" fontId="6" fillId="2" borderId="56" xfId="5" applyFont="1" applyFill="1" applyBorder="1" applyAlignment="1">
      <alignment horizontal="center" vertical="center" wrapText="1"/>
    </xf>
    <xf numFmtId="3" fontId="6" fillId="5" borderId="89" xfId="7" applyNumberFormat="1" applyFont="1" applyFill="1" applyBorder="1" applyAlignment="1">
      <alignment horizontal="center" vertical="center"/>
    </xf>
    <xf numFmtId="3" fontId="6" fillId="5" borderId="58" xfId="7" applyNumberFormat="1" applyFont="1" applyFill="1" applyBorder="1" applyAlignment="1">
      <alignment horizontal="center" vertical="center"/>
    </xf>
    <xf numFmtId="3" fontId="6" fillId="5" borderId="61" xfId="7" applyNumberFormat="1" applyFont="1" applyFill="1" applyBorder="1" applyAlignment="1">
      <alignment horizontal="center" vertical="center"/>
    </xf>
    <xf numFmtId="3" fontId="6" fillId="6" borderId="89" xfId="7" applyNumberFormat="1" applyFont="1" applyFill="1" applyBorder="1" applyAlignment="1">
      <alignment horizontal="center" vertical="center"/>
    </xf>
    <xf numFmtId="3" fontId="6" fillId="6" borderId="58" xfId="7" applyNumberFormat="1" applyFont="1" applyFill="1" applyBorder="1" applyAlignment="1">
      <alignment horizontal="center" vertical="center"/>
    </xf>
    <xf numFmtId="3" fontId="6" fillId="6" borderId="61" xfId="7" applyNumberFormat="1" applyFont="1" applyFill="1" applyBorder="1" applyAlignment="1">
      <alignment horizontal="center" vertical="center"/>
    </xf>
    <xf numFmtId="3" fontId="6" fillId="4" borderId="89" xfId="7" applyNumberFormat="1" applyFont="1" applyFill="1" applyBorder="1" applyAlignment="1">
      <alignment horizontal="center" vertical="center"/>
    </xf>
    <xf numFmtId="3" fontId="6" fillId="4" borderId="58" xfId="7" applyNumberFormat="1" applyFont="1" applyFill="1" applyBorder="1" applyAlignment="1">
      <alignment horizontal="center" vertical="center"/>
    </xf>
    <xf numFmtId="3" fontId="6" fillId="4" borderId="64" xfId="7" applyNumberFormat="1" applyFont="1" applyFill="1" applyBorder="1" applyAlignment="1">
      <alignment horizontal="center" vertical="center"/>
    </xf>
    <xf numFmtId="3" fontId="6" fillId="7" borderId="66" xfId="7" applyNumberFormat="1" applyFont="1" applyFill="1" applyBorder="1" applyAlignment="1">
      <alignment horizontal="center" vertical="center"/>
    </xf>
    <xf numFmtId="3" fontId="6" fillId="7" borderId="58" xfId="7" applyNumberFormat="1" applyFont="1" applyFill="1" applyBorder="1" applyAlignment="1">
      <alignment horizontal="center" vertical="center"/>
    </xf>
    <xf numFmtId="3" fontId="6" fillId="7" borderId="68" xfId="7" applyNumberFormat="1" applyFont="1" applyFill="1" applyBorder="1" applyAlignment="1">
      <alignment horizontal="center" vertical="center"/>
    </xf>
    <xf numFmtId="0" fontId="6" fillId="2" borderId="97" xfId="5" applyFont="1" applyFill="1" applyBorder="1" applyAlignment="1">
      <alignment horizontal="center" vertical="center" wrapText="1"/>
    </xf>
    <xf numFmtId="0" fontId="9" fillId="2" borderId="0" xfId="6" applyFont="1" applyFill="1" applyAlignment="1">
      <alignment horizontal="center" vertical="center" wrapText="1"/>
    </xf>
    <xf numFmtId="0" fontId="9" fillId="2" borderId="0" xfId="6" applyFont="1" applyFill="1" applyAlignment="1">
      <alignment horizontal="center"/>
    </xf>
    <xf numFmtId="0" fontId="6" fillId="2" borderId="86" xfId="5" applyFont="1" applyFill="1" applyBorder="1" applyAlignment="1">
      <alignment horizontal="center" vertical="center"/>
    </xf>
    <xf numFmtId="0" fontId="6" fillId="2" borderId="87" xfId="5" applyFont="1" applyFill="1" applyBorder="1" applyAlignment="1">
      <alignment horizontal="center" vertical="center"/>
    </xf>
    <xf numFmtId="0" fontId="6" fillId="2" borderId="88" xfId="5" applyFont="1" applyFill="1" applyBorder="1" applyAlignment="1">
      <alignment horizontal="center" vertical="center"/>
    </xf>
    <xf numFmtId="166" fontId="12" fillId="6" borderId="7" xfId="1" applyNumberFormat="1" applyFont="1" applyFill="1" applyBorder="1" applyAlignment="1">
      <alignment horizontal="right" vertical="center"/>
    </xf>
    <xf numFmtId="166" fontId="12" fillId="6" borderId="0" xfId="1" applyNumberFormat="1" applyFont="1" applyFill="1" applyBorder="1" applyAlignment="1">
      <alignment horizontal="right" vertical="center"/>
    </xf>
    <xf numFmtId="166" fontId="12" fillId="6" borderId="1" xfId="1" applyNumberFormat="1" applyFont="1" applyFill="1" applyBorder="1" applyAlignment="1">
      <alignment horizontal="right" vertical="center"/>
    </xf>
    <xf numFmtId="168" fontId="12" fillId="5" borderId="7" xfId="1" applyNumberFormat="1" applyFont="1" applyFill="1" applyBorder="1" applyAlignment="1">
      <alignment horizontal="center" vertical="center"/>
    </xf>
    <xf numFmtId="168" fontId="12" fillId="5" borderId="0" xfId="1" applyNumberFormat="1" applyFont="1" applyFill="1" applyBorder="1" applyAlignment="1">
      <alignment horizontal="center" vertical="center"/>
    </xf>
    <xf numFmtId="168" fontId="12" fillId="5" borderId="1" xfId="1" applyNumberFormat="1" applyFont="1" applyFill="1" applyBorder="1" applyAlignment="1">
      <alignment horizontal="center" vertical="center"/>
    </xf>
    <xf numFmtId="168" fontId="12" fillId="6" borderId="7" xfId="1" applyNumberFormat="1" applyFont="1" applyFill="1" applyBorder="1" applyAlignment="1">
      <alignment horizontal="center" vertical="center"/>
    </xf>
    <xf numFmtId="168" fontId="12" fillId="6" borderId="0" xfId="1" applyNumberFormat="1" applyFont="1" applyFill="1" applyBorder="1" applyAlignment="1">
      <alignment horizontal="center" vertical="center"/>
    </xf>
    <xf numFmtId="168" fontId="12" fillId="6" borderId="1" xfId="1" applyNumberFormat="1" applyFont="1" applyFill="1" applyBorder="1" applyAlignment="1">
      <alignment horizontal="center" vertical="center"/>
    </xf>
    <xf numFmtId="3" fontId="12" fillId="5" borderId="7" xfId="1" applyNumberFormat="1" applyFont="1" applyFill="1" applyBorder="1" applyAlignment="1">
      <alignment horizontal="right" vertical="center" wrapText="1"/>
    </xf>
    <xf numFmtId="3" fontId="12" fillId="5" borderId="0" xfId="1" applyNumberFormat="1" applyFont="1" applyFill="1" applyBorder="1" applyAlignment="1">
      <alignment horizontal="right" vertical="center" wrapText="1"/>
    </xf>
    <xf numFmtId="3" fontId="12" fillId="5" borderId="1" xfId="1" applyNumberFormat="1" applyFont="1" applyFill="1" applyBorder="1" applyAlignment="1">
      <alignment horizontal="right" vertical="center" wrapText="1"/>
    </xf>
    <xf numFmtId="3" fontId="12" fillId="5" borderId="74" xfId="1" applyNumberFormat="1" applyFont="1" applyFill="1" applyBorder="1" applyAlignment="1">
      <alignment horizontal="right" vertical="center" wrapText="1"/>
    </xf>
    <xf numFmtId="3" fontId="12" fillId="5" borderId="75" xfId="1" applyNumberFormat="1" applyFont="1" applyFill="1" applyBorder="1" applyAlignment="1">
      <alignment horizontal="right" vertical="center" wrapText="1"/>
    </xf>
    <xf numFmtId="3" fontId="12" fillId="5" borderId="73" xfId="1" applyNumberFormat="1" applyFont="1" applyFill="1" applyBorder="1" applyAlignment="1">
      <alignment horizontal="right" vertical="center" wrapText="1"/>
    </xf>
    <xf numFmtId="3" fontId="12" fillId="6" borderId="74" xfId="1" applyNumberFormat="1" applyFont="1" applyFill="1" applyBorder="1" applyAlignment="1">
      <alignment horizontal="right" vertical="center" wrapText="1"/>
    </xf>
    <xf numFmtId="3" fontId="12" fillId="6" borderId="75" xfId="1" applyNumberFormat="1" applyFont="1" applyFill="1" applyBorder="1" applyAlignment="1">
      <alignment horizontal="right" vertical="center" wrapText="1"/>
    </xf>
    <xf numFmtId="3" fontId="12" fillId="6" borderId="73" xfId="1" applyNumberFormat="1" applyFont="1" applyFill="1" applyBorder="1" applyAlignment="1">
      <alignment horizontal="right" vertical="center" wrapText="1"/>
    </xf>
    <xf numFmtId="0" fontId="6" fillId="5" borderId="25" xfId="6" applyFont="1" applyFill="1" applyBorder="1" applyAlignment="1">
      <alignment horizontal="center" vertical="center" wrapText="1"/>
    </xf>
    <xf numFmtId="0" fontId="6" fillId="5" borderId="5" xfId="6" applyFont="1" applyFill="1" applyBorder="1" applyAlignment="1">
      <alignment horizontal="center" vertical="center" wrapText="1"/>
    </xf>
    <xf numFmtId="0" fontId="6" fillId="5" borderId="4" xfId="6" applyFont="1" applyFill="1" applyBorder="1" applyAlignment="1">
      <alignment horizontal="center" vertical="center" wrapText="1"/>
    </xf>
    <xf numFmtId="0" fontId="6" fillId="3" borderId="26" xfId="6" applyFont="1" applyFill="1" applyBorder="1" applyAlignment="1">
      <alignment horizontal="center" vertical="center" wrapText="1"/>
    </xf>
    <xf numFmtId="0" fontId="6" fillId="3" borderId="5" xfId="6" applyFont="1" applyFill="1" applyBorder="1" applyAlignment="1">
      <alignment horizontal="center" vertical="center" wrapText="1"/>
    </xf>
    <xf numFmtId="0" fontId="6" fillId="3" borderId="28" xfId="6" applyFont="1" applyFill="1" applyBorder="1" applyAlignment="1">
      <alignment horizontal="center" vertical="center" wrapText="1"/>
    </xf>
    <xf numFmtId="0" fontId="6" fillId="6" borderId="25" xfId="6" applyFont="1" applyFill="1" applyBorder="1" applyAlignment="1">
      <alignment horizontal="center" vertical="center" wrapText="1"/>
    </xf>
    <xf numFmtId="0" fontId="6" fillId="6" borderId="5" xfId="6" applyFont="1" applyFill="1" applyBorder="1" applyAlignment="1">
      <alignment horizontal="center" vertical="center" wrapText="1"/>
    </xf>
    <xf numFmtId="0" fontId="6" fillId="6" borderId="4" xfId="6" applyFont="1" applyFill="1" applyBorder="1" applyAlignment="1">
      <alignment horizontal="center" vertical="center" wrapText="1"/>
    </xf>
    <xf numFmtId="0" fontId="6" fillId="2" borderId="85" xfId="5" applyFont="1" applyFill="1" applyBorder="1" applyAlignment="1">
      <alignment horizontal="center" vertical="center" wrapText="1"/>
    </xf>
    <xf numFmtId="0" fontId="6" fillId="2" borderId="2" xfId="5" applyFont="1" applyFill="1" applyBorder="1" applyAlignment="1">
      <alignment horizontal="center" vertical="center" wrapText="1"/>
    </xf>
    <xf numFmtId="0" fontId="6" fillId="2" borderId="84" xfId="5" applyFont="1" applyFill="1" applyBorder="1" applyAlignment="1">
      <alignment horizontal="center" vertical="center"/>
    </xf>
    <xf numFmtId="0" fontId="6" fillId="2" borderId="31" xfId="5" applyFont="1" applyFill="1" applyBorder="1" applyAlignment="1">
      <alignment horizontal="center" vertical="center"/>
    </xf>
    <xf numFmtId="0" fontId="6" fillId="2" borderId="83" xfId="5" applyFont="1" applyFill="1" applyBorder="1" applyAlignment="1">
      <alignment horizontal="center" vertical="center" wrapText="1"/>
    </xf>
    <xf numFmtId="0" fontId="6" fillId="2" borderId="4" xfId="5" applyFont="1" applyFill="1" applyBorder="1" applyAlignment="1">
      <alignment horizontal="center" vertical="center" wrapText="1"/>
    </xf>
    <xf numFmtId="0" fontId="6" fillId="7" borderId="20" xfId="6" applyFont="1" applyFill="1" applyBorder="1" applyAlignment="1">
      <alignment horizontal="center" vertical="center" wrapText="1"/>
    </xf>
    <xf numFmtId="0" fontId="6" fillId="7" borderId="5" xfId="6" applyFont="1" applyFill="1" applyBorder="1" applyAlignment="1">
      <alignment horizontal="center" vertical="center" wrapText="1"/>
    </xf>
    <xf numFmtId="0" fontId="6" fillId="7" borderId="23" xfId="6" applyFont="1" applyFill="1" applyBorder="1" applyAlignment="1">
      <alignment horizontal="center" vertical="center" wrapText="1"/>
    </xf>
    <xf numFmtId="0" fontId="6" fillId="4" borderId="25" xfId="6" applyFont="1" applyFill="1" applyBorder="1" applyAlignment="1">
      <alignment horizontal="center" vertical="center" wrapText="1"/>
    </xf>
    <xf numFmtId="0" fontId="6" fillId="4" borderId="5" xfId="6" applyFont="1" applyFill="1" applyBorder="1" applyAlignment="1">
      <alignment horizontal="center" vertical="center" wrapText="1"/>
    </xf>
    <xf numFmtId="0" fontId="6" fillId="4" borderId="17" xfId="6" applyFont="1" applyFill="1" applyBorder="1" applyAlignment="1">
      <alignment horizontal="center" vertical="center" wrapText="1"/>
    </xf>
    <xf numFmtId="0" fontId="6" fillId="2" borderId="84" xfId="5" applyFont="1" applyFill="1" applyBorder="1" applyAlignment="1">
      <alignment horizontal="center" vertical="center" wrapText="1"/>
    </xf>
    <xf numFmtId="0" fontId="6" fillId="2" borderId="31" xfId="5" applyFont="1" applyFill="1" applyBorder="1" applyAlignment="1">
      <alignment horizontal="center" vertical="center" wrapText="1"/>
    </xf>
    <xf numFmtId="168" fontId="6" fillId="4" borderId="7" xfId="1" applyNumberFormat="1" applyFont="1" applyFill="1" applyBorder="1" applyAlignment="1">
      <alignment horizontal="center" vertical="center"/>
    </xf>
    <xf numFmtId="168" fontId="6" fillId="4" borderId="0" xfId="1" applyNumberFormat="1" applyFont="1" applyFill="1" applyBorder="1" applyAlignment="1">
      <alignment horizontal="center" vertical="center"/>
    </xf>
    <xf numFmtId="168" fontId="6" fillId="4" borderId="15" xfId="1" applyNumberFormat="1" applyFont="1" applyFill="1" applyBorder="1" applyAlignment="1">
      <alignment horizontal="center" vertical="center"/>
    </xf>
    <xf numFmtId="168" fontId="6" fillId="7" borderId="18" xfId="1" applyNumberFormat="1" applyFont="1" applyFill="1" applyBorder="1" applyAlignment="1">
      <alignment horizontal="center" vertical="center"/>
    </xf>
    <xf numFmtId="168" fontId="6" fillId="7" borderId="0" xfId="1" applyNumberFormat="1" applyFont="1" applyFill="1" applyBorder="1" applyAlignment="1">
      <alignment horizontal="center" vertical="center"/>
    </xf>
    <xf numFmtId="168" fontId="6" fillId="7" borderId="21" xfId="1" applyNumberFormat="1" applyFont="1" applyFill="1" applyBorder="1" applyAlignment="1">
      <alignment horizontal="center" vertical="center"/>
    </xf>
    <xf numFmtId="168" fontId="6" fillId="3" borderId="24" xfId="1" applyNumberFormat="1" applyFont="1" applyFill="1" applyBorder="1" applyAlignment="1">
      <alignment horizontal="center" vertical="center"/>
    </xf>
    <xf numFmtId="168" fontId="6" fillId="3" borderId="0" xfId="1" applyNumberFormat="1" applyFont="1" applyFill="1" applyBorder="1" applyAlignment="1">
      <alignment horizontal="center" vertical="center"/>
    </xf>
    <xf numFmtId="168" fontId="6" fillId="3" borderId="29" xfId="1" applyNumberFormat="1" applyFont="1" applyFill="1" applyBorder="1" applyAlignment="1">
      <alignment horizontal="center" vertical="center"/>
    </xf>
    <xf numFmtId="3" fontId="6" fillId="3" borderId="24" xfId="1" applyNumberFormat="1" applyFont="1" applyFill="1" applyBorder="1" applyAlignment="1">
      <alignment horizontal="center" vertical="center" wrapText="1"/>
    </xf>
    <xf numFmtId="3" fontId="6" fillId="3" borderId="0" xfId="1" applyNumberFormat="1" applyFont="1" applyFill="1" applyBorder="1" applyAlignment="1">
      <alignment horizontal="center" vertical="center" wrapText="1"/>
    </xf>
    <xf numFmtId="3" fontId="6" fillId="3" borderId="29" xfId="1" applyNumberFormat="1" applyFont="1" applyFill="1" applyBorder="1" applyAlignment="1">
      <alignment horizontal="center" vertical="center" wrapText="1"/>
    </xf>
    <xf numFmtId="3" fontId="12" fillId="5" borderId="7" xfId="1" applyNumberFormat="1" applyFont="1" applyFill="1" applyBorder="1" applyAlignment="1">
      <alignment horizontal="center" vertical="center" wrapText="1"/>
    </xf>
    <xf numFmtId="3" fontId="12" fillId="5" borderId="0" xfId="1" applyNumberFormat="1" applyFont="1" applyFill="1" applyBorder="1" applyAlignment="1">
      <alignment horizontal="center" vertical="center" wrapText="1"/>
    </xf>
    <xf numFmtId="3" fontId="12" fillId="5" borderId="1" xfId="1" applyNumberFormat="1" applyFont="1" applyFill="1" applyBorder="1" applyAlignment="1">
      <alignment horizontal="center" vertical="center" wrapText="1"/>
    </xf>
    <xf numFmtId="3" fontId="12" fillId="6" borderId="7" xfId="1" applyNumberFormat="1" applyFont="1" applyFill="1" applyBorder="1" applyAlignment="1">
      <alignment horizontal="center" vertical="center" wrapText="1"/>
    </xf>
    <xf numFmtId="3" fontId="12" fillId="6" borderId="0" xfId="1" applyNumberFormat="1" applyFont="1" applyFill="1" applyBorder="1" applyAlignment="1">
      <alignment horizontal="center" vertical="center" wrapText="1"/>
    </xf>
    <xf numFmtId="3" fontId="12" fillId="6" borderId="1" xfId="1" applyNumberFormat="1" applyFont="1" applyFill="1" applyBorder="1" applyAlignment="1">
      <alignment horizontal="center" vertical="center" wrapText="1"/>
    </xf>
    <xf numFmtId="3" fontId="6" fillId="4" borderId="7" xfId="1" applyNumberFormat="1" applyFont="1" applyFill="1" applyBorder="1" applyAlignment="1">
      <alignment horizontal="center" vertical="center" wrapText="1"/>
    </xf>
    <xf numFmtId="3" fontId="6" fillId="4" borderId="0" xfId="1" applyNumberFormat="1" applyFont="1" applyFill="1" applyBorder="1" applyAlignment="1">
      <alignment horizontal="center" vertical="center" wrapText="1"/>
    </xf>
    <xf numFmtId="3" fontId="6" fillId="4" borderId="15" xfId="1" applyNumberFormat="1" applyFont="1" applyFill="1" applyBorder="1" applyAlignment="1">
      <alignment horizontal="center" vertical="center" wrapText="1"/>
    </xf>
    <xf numFmtId="3" fontId="6" fillId="7" borderId="18" xfId="1" applyNumberFormat="1" applyFont="1" applyFill="1" applyBorder="1" applyAlignment="1">
      <alignment horizontal="center" vertical="center" wrapText="1"/>
    </xf>
    <xf numFmtId="3" fontId="6" fillId="7" borderId="0" xfId="1" applyNumberFormat="1" applyFont="1" applyFill="1" applyBorder="1" applyAlignment="1">
      <alignment horizontal="center" vertical="center" wrapText="1"/>
    </xf>
    <xf numFmtId="3" fontId="6" fillId="7" borderId="21" xfId="1" applyNumberFormat="1" applyFont="1" applyFill="1" applyBorder="1" applyAlignment="1">
      <alignment horizontal="center" vertical="center" wrapText="1"/>
    </xf>
    <xf numFmtId="3" fontId="6" fillId="4" borderId="74" xfId="8" applyNumberFormat="1" applyFont="1" applyFill="1" applyBorder="1" applyAlignment="1">
      <alignment horizontal="right" vertical="center" wrapText="1"/>
    </xf>
    <xf numFmtId="3" fontId="6" fillId="4" borderId="75" xfId="8" applyNumberFormat="1" applyFont="1" applyFill="1" applyBorder="1" applyAlignment="1">
      <alignment horizontal="right" vertical="center" wrapText="1"/>
    </xf>
    <xf numFmtId="3" fontId="6" fillId="4" borderId="76" xfId="8" applyNumberFormat="1" applyFont="1" applyFill="1" applyBorder="1" applyAlignment="1">
      <alignment horizontal="right" vertical="center" wrapText="1"/>
    </xf>
    <xf numFmtId="3" fontId="9" fillId="7" borderId="77" xfId="1" applyNumberFormat="1" applyFont="1" applyFill="1" applyBorder="1" applyAlignment="1">
      <alignment horizontal="right" vertical="center" wrapText="1"/>
    </xf>
    <xf numFmtId="3" fontId="9" fillId="7" borderId="75" xfId="1" applyNumberFormat="1" applyFont="1" applyFill="1" applyBorder="1" applyAlignment="1">
      <alignment horizontal="right" vertical="center" wrapText="1"/>
    </xf>
    <xf numFmtId="3" fontId="9" fillId="7" borderId="78" xfId="1" applyNumberFormat="1" applyFont="1" applyFill="1" applyBorder="1" applyAlignment="1">
      <alignment horizontal="right" vertical="center" wrapText="1"/>
    </xf>
    <xf numFmtId="3" fontId="9" fillId="3" borderId="79" xfId="1" applyNumberFormat="1" applyFont="1" applyFill="1" applyBorder="1" applyAlignment="1">
      <alignment horizontal="right" vertical="center" wrapText="1"/>
    </xf>
    <xf numFmtId="3" fontId="9" fillId="3" borderId="75" xfId="1" applyNumberFormat="1" applyFont="1" applyFill="1" applyBorder="1" applyAlignment="1">
      <alignment horizontal="right" vertical="center" wrapText="1"/>
    </xf>
    <xf numFmtId="3" fontId="9" fillId="3" borderId="72" xfId="1" applyNumberFormat="1" applyFont="1" applyFill="1" applyBorder="1" applyAlignment="1">
      <alignment horizontal="right" vertical="center" wrapText="1"/>
    </xf>
    <xf numFmtId="0" fontId="6" fillId="2" borderId="80" xfId="5" applyFont="1" applyFill="1" applyBorder="1" applyAlignment="1">
      <alignment horizontal="center" vertical="center"/>
    </xf>
    <xf numFmtId="0" fontId="6" fillId="2" borderId="81" xfId="5" applyFont="1" applyFill="1" applyBorder="1" applyAlignment="1">
      <alignment horizontal="center" vertical="center"/>
    </xf>
    <xf numFmtId="0" fontId="6" fillId="2" borderId="82" xfId="5" applyFont="1" applyFill="1" applyBorder="1" applyAlignment="1">
      <alignment horizontal="center" vertical="center"/>
    </xf>
    <xf numFmtId="3" fontId="6" fillId="4" borderId="7" xfId="8" applyNumberFormat="1" applyFont="1" applyFill="1" applyBorder="1" applyAlignment="1">
      <alignment horizontal="right" vertical="center"/>
    </xf>
    <xf numFmtId="3" fontId="6" fillId="4" borderId="0" xfId="8" applyNumberFormat="1" applyFont="1" applyFill="1" applyBorder="1" applyAlignment="1">
      <alignment horizontal="right" vertical="center"/>
    </xf>
    <xf numFmtId="3" fontId="6" fillId="4" borderId="15" xfId="8" applyNumberFormat="1" applyFont="1" applyFill="1" applyBorder="1" applyAlignment="1">
      <alignment horizontal="right" vertical="center"/>
    </xf>
    <xf numFmtId="3" fontId="6" fillId="7" borderId="18" xfId="1" applyNumberFormat="1" applyFont="1" applyFill="1" applyBorder="1" applyAlignment="1">
      <alignment horizontal="right" vertical="center"/>
    </xf>
    <xf numFmtId="3" fontId="6" fillId="7" borderId="0" xfId="1" applyNumberFormat="1" applyFont="1" applyFill="1" applyBorder="1" applyAlignment="1">
      <alignment horizontal="right" vertical="center"/>
    </xf>
    <xf numFmtId="3" fontId="6" fillId="7" borderId="21" xfId="1" applyNumberFormat="1" applyFont="1" applyFill="1" applyBorder="1" applyAlignment="1">
      <alignment horizontal="right" vertical="center"/>
    </xf>
    <xf numFmtId="3" fontId="6" fillId="3" borderId="24" xfId="1" applyNumberFormat="1" applyFont="1" applyFill="1" applyBorder="1" applyAlignment="1">
      <alignment horizontal="right" vertical="center"/>
    </xf>
    <xf numFmtId="3" fontId="6" fillId="3" borderId="0" xfId="1" applyNumberFormat="1" applyFont="1" applyFill="1" applyBorder="1" applyAlignment="1">
      <alignment horizontal="right" vertical="center"/>
    </xf>
    <xf numFmtId="3" fontId="6" fillId="3" borderId="29" xfId="1" applyNumberFormat="1" applyFont="1" applyFill="1" applyBorder="1" applyAlignment="1">
      <alignment horizontal="right" vertical="center"/>
    </xf>
    <xf numFmtId="166" fontId="8" fillId="3" borderId="90" xfId="7" applyNumberFormat="1" applyFont="1" applyFill="1" applyBorder="1" applyAlignment="1">
      <alignment horizontal="center" vertical="center"/>
    </xf>
    <xf numFmtId="166" fontId="8" fillId="3" borderId="91" xfId="7" applyNumberFormat="1" applyFont="1" applyFill="1" applyBorder="1" applyAlignment="1">
      <alignment horizontal="center" vertical="center"/>
    </xf>
    <xf numFmtId="166" fontId="8" fillId="3" borderId="92" xfId="7" applyNumberFormat="1" applyFont="1" applyFill="1" applyBorder="1" applyAlignment="1">
      <alignment horizontal="center" vertical="center"/>
    </xf>
  </cellXfs>
  <cellStyles count="9">
    <cellStyle name="Migliaia" xfId="1" builtinId="3"/>
    <cellStyle name="Migliaia 2" xfId="4"/>
    <cellStyle name="Migliaia 3" xfId="7"/>
    <cellStyle name="Normale" xfId="0" builtinId="0"/>
    <cellStyle name="Normale 2" xfId="3"/>
    <cellStyle name="Normale 3" xfId="6"/>
    <cellStyle name="Percentuale" xfId="2" builtinId="5"/>
    <cellStyle name="Percentuale 2" xfId="8"/>
    <cellStyle name="Titolo 3" xfId="5" builtinId="18"/>
  </cellStyles>
  <dxfs count="0"/>
  <tableStyles count="0" defaultTableStyle="TableStyleMedium2" defaultPivotStyle="PivotStyleLight16"/>
  <colors>
    <mruColors>
      <color rgb="FF88A1D8"/>
      <color rgb="FFC5F0FF"/>
      <color rgb="FFC6D2EC"/>
      <color rgb="FF79B4EF"/>
      <color rgb="FF49B9F1"/>
      <color rgb="FF8AD2F6"/>
      <color rgb="FFD9F5FF"/>
      <color rgb="FFE1F7FF"/>
      <color rgb="FF44A6E8"/>
      <color rgb="FF6FBA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tabColor rgb="FFFF0000"/>
  </sheetPr>
  <dimension ref="A1:K30"/>
  <sheetViews>
    <sheetView tabSelected="1" topLeftCell="A13" zoomScale="90" zoomScaleNormal="90" workbookViewId="0">
      <selection activeCell="J23" sqref="J23:K27"/>
    </sheetView>
  </sheetViews>
  <sheetFormatPr defaultRowHeight="15" x14ac:dyDescent="0.25"/>
  <cols>
    <col min="1" max="1" width="11.625" style="1" customWidth="1"/>
    <col min="2" max="2" width="18" style="5" customWidth="1"/>
    <col min="3" max="3" width="64" style="1" customWidth="1"/>
    <col min="4" max="4" width="14.125" style="10" customWidth="1"/>
    <col min="5" max="5" width="9.5" style="10" customWidth="1"/>
    <col min="6" max="6" width="10.25" style="10" customWidth="1"/>
    <col min="7" max="7" width="13.375" style="10" customWidth="1"/>
    <col min="8" max="8" width="13.125" style="10" customWidth="1"/>
    <col min="9" max="9" width="2.75" style="10" customWidth="1"/>
    <col min="10" max="11" width="11.375" style="1" customWidth="1"/>
    <col min="12" max="16384" width="9" style="1"/>
  </cols>
  <sheetData>
    <row r="1" spans="1:11" ht="15.75" thickBot="1" x14ac:dyDescent="0.3">
      <c r="C1" s="42"/>
      <c r="D1" s="292"/>
      <c r="E1" s="292"/>
      <c r="F1" s="292"/>
      <c r="G1" s="110"/>
      <c r="H1" s="103"/>
      <c r="I1" s="103"/>
    </row>
    <row r="2" spans="1:11" ht="30" customHeight="1" thickTop="1" thickBot="1" x14ac:dyDescent="0.3">
      <c r="A2" s="300" t="s">
        <v>23</v>
      </c>
      <c r="B2" s="298" t="s">
        <v>0</v>
      </c>
      <c r="C2" s="296" t="s">
        <v>20</v>
      </c>
      <c r="D2" s="302" t="s">
        <v>21</v>
      </c>
      <c r="E2" s="303"/>
      <c r="F2" s="303"/>
      <c r="G2" s="304"/>
      <c r="H2" s="317" t="s">
        <v>53</v>
      </c>
      <c r="I2" s="103"/>
      <c r="J2" s="302" t="s">
        <v>42</v>
      </c>
      <c r="K2" s="331"/>
    </row>
    <row r="3" spans="1:11" ht="78" customHeight="1" thickBot="1" x14ac:dyDescent="0.3">
      <c r="A3" s="301"/>
      <c r="B3" s="299"/>
      <c r="C3" s="297"/>
      <c r="D3" s="41" t="s">
        <v>32</v>
      </c>
      <c r="E3" s="41" t="s">
        <v>33</v>
      </c>
      <c r="F3" s="41" t="s">
        <v>34</v>
      </c>
      <c r="G3" s="11" t="s">
        <v>31</v>
      </c>
      <c r="H3" s="318"/>
      <c r="I3" s="103"/>
      <c r="J3" s="109" t="s">
        <v>43</v>
      </c>
      <c r="K3" s="109" t="s">
        <v>44</v>
      </c>
    </row>
    <row r="4" spans="1:11" s="3" customFormat="1" ht="15.75" thickBot="1" x14ac:dyDescent="0.3">
      <c r="A4" s="293">
        <f>COUNTIF($B$4:$B$25,"P2")</f>
        <v>2</v>
      </c>
      <c r="B4" s="86" t="s">
        <v>17</v>
      </c>
      <c r="C4" s="84" t="s">
        <v>18</v>
      </c>
      <c r="D4" s="24">
        <v>100</v>
      </c>
      <c r="E4" s="24">
        <v>0</v>
      </c>
      <c r="F4" s="25">
        <v>0.25</v>
      </c>
      <c r="G4" s="151">
        <f>+(D4-E4)*F4</f>
        <v>25</v>
      </c>
      <c r="H4" s="104">
        <v>25</v>
      </c>
      <c r="I4" s="103"/>
      <c r="J4" s="319">
        <v>0</v>
      </c>
      <c r="K4" s="319">
        <v>0</v>
      </c>
    </row>
    <row r="5" spans="1:11" ht="60.75" thickBot="1" x14ac:dyDescent="0.3">
      <c r="A5" s="294"/>
      <c r="B5" s="87" t="s">
        <v>17</v>
      </c>
      <c r="C5" s="85" t="s">
        <v>16</v>
      </c>
      <c r="D5" s="28">
        <v>100</v>
      </c>
      <c r="E5" s="29">
        <v>0</v>
      </c>
      <c r="F5" s="30">
        <v>0.22</v>
      </c>
      <c r="G5" s="31">
        <f t="shared" ref="G5:G26" si="0">+(D5-E5)*F5</f>
        <v>22</v>
      </c>
      <c r="H5" s="105">
        <v>22</v>
      </c>
      <c r="I5" s="103"/>
      <c r="J5" s="320"/>
      <c r="K5" s="320"/>
    </row>
    <row r="6" spans="1:11" ht="45.75" thickBot="1" x14ac:dyDescent="0.3">
      <c r="A6" s="294"/>
      <c r="B6" s="87" t="s">
        <v>35</v>
      </c>
      <c r="C6" s="153" t="s">
        <v>24</v>
      </c>
      <c r="D6" s="161">
        <v>0</v>
      </c>
      <c r="E6" s="162">
        <v>0</v>
      </c>
      <c r="F6" s="163">
        <v>0</v>
      </c>
      <c r="G6" s="164">
        <f t="shared" si="0"/>
        <v>0</v>
      </c>
      <c r="H6" s="165">
        <v>0</v>
      </c>
      <c r="I6" s="103"/>
      <c r="J6" s="320"/>
      <c r="K6" s="320"/>
    </row>
    <row r="7" spans="1:11" ht="45.75" thickBot="1" x14ac:dyDescent="0.3">
      <c r="A7" s="295"/>
      <c r="B7" s="88" t="s">
        <v>35</v>
      </c>
      <c r="C7" s="6" t="s">
        <v>24</v>
      </c>
      <c r="D7" s="166">
        <v>0</v>
      </c>
      <c r="E7" s="166">
        <v>0</v>
      </c>
      <c r="F7" s="167">
        <v>0</v>
      </c>
      <c r="G7" s="154">
        <f t="shared" si="0"/>
        <v>0</v>
      </c>
      <c r="H7" s="168">
        <v>0</v>
      </c>
      <c r="I7" s="103"/>
      <c r="J7" s="321"/>
      <c r="K7" s="321"/>
    </row>
    <row r="8" spans="1:11" s="2" customFormat="1" ht="15.75" thickBot="1" x14ac:dyDescent="0.3">
      <c r="A8" s="311">
        <f>COUNTIF($B$4:$B$25,"P3")</f>
        <v>3</v>
      </c>
      <c r="B8" s="89" t="s">
        <v>1</v>
      </c>
      <c r="C8" s="227" t="s">
        <v>15</v>
      </c>
      <c r="D8" s="111">
        <v>100</v>
      </c>
      <c r="E8" s="111">
        <v>0</v>
      </c>
      <c r="F8" s="112">
        <v>0.2</v>
      </c>
      <c r="G8" s="113">
        <f t="shared" si="0"/>
        <v>20</v>
      </c>
      <c r="H8" s="155">
        <v>20</v>
      </c>
      <c r="I8" s="103"/>
      <c r="J8" s="322">
        <v>0</v>
      </c>
      <c r="K8" s="322">
        <v>0</v>
      </c>
    </row>
    <row r="9" spans="1:11" s="2" customFormat="1" ht="45.75" thickBot="1" x14ac:dyDescent="0.3">
      <c r="A9" s="312"/>
      <c r="B9" s="90" t="s">
        <v>1</v>
      </c>
      <c r="C9" s="70" t="s">
        <v>14</v>
      </c>
      <c r="D9" s="115">
        <v>100</v>
      </c>
      <c r="E9" s="115">
        <v>0</v>
      </c>
      <c r="F9" s="116">
        <v>0.15</v>
      </c>
      <c r="G9" s="117">
        <f t="shared" si="0"/>
        <v>15</v>
      </c>
      <c r="H9" s="156">
        <v>15</v>
      </c>
      <c r="I9" s="103"/>
      <c r="J9" s="323"/>
      <c r="K9" s="323"/>
    </row>
    <row r="10" spans="1:11" ht="30.75" thickBot="1" x14ac:dyDescent="0.3">
      <c r="A10" s="312"/>
      <c r="B10" s="89" t="s">
        <v>1</v>
      </c>
      <c r="C10" s="227" t="s">
        <v>13</v>
      </c>
      <c r="D10" s="111">
        <v>100</v>
      </c>
      <c r="E10" s="111">
        <v>0</v>
      </c>
      <c r="F10" s="112">
        <v>0.18</v>
      </c>
      <c r="G10" s="113">
        <f t="shared" si="0"/>
        <v>18</v>
      </c>
      <c r="H10" s="155">
        <v>18</v>
      </c>
      <c r="I10" s="103"/>
      <c r="J10" s="323"/>
      <c r="K10" s="323"/>
    </row>
    <row r="11" spans="1:11" ht="36.75" customHeight="1" thickBot="1" x14ac:dyDescent="0.3">
      <c r="A11" s="312"/>
      <c r="B11" s="90" t="s">
        <v>36</v>
      </c>
      <c r="C11" s="170" t="s">
        <v>24</v>
      </c>
      <c r="D11" s="254">
        <v>0</v>
      </c>
      <c r="E11" s="254">
        <v>0</v>
      </c>
      <c r="F11" s="255">
        <v>0</v>
      </c>
      <c r="G11" s="256">
        <f t="shared" si="0"/>
        <v>0</v>
      </c>
      <c r="H11" s="257">
        <v>0</v>
      </c>
      <c r="I11" s="103"/>
      <c r="J11" s="323"/>
      <c r="K11" s="323"/>
    </row>
    <row r="12" spans="1:11" ht="45.75" thickBot="1" x14ac:dyDescent="0.3">
      <c r="A12" s="312"/>
      <c r="B12" s="90" t="s">
        <v>36</v>
      </c>
      <c r="C12" s="170" t="s">
        <v>24</v>
      </c>
      <c r="D12" s="254">
        <v>0</v>
      </c>
      <c r="E12" s="254">
        <v>0</v>
      </c>
      <c r="F12" s="255">
        <v>0</v>
      </c>
      <c r="G12" s="256">
        <f>+(D12-E12)*F12</f>
        <v>0</v>
      </c>
      <c r="H12" s="257">
        <v>0</v>
      </c>
      <c r="I12" s="103"/>
      <c r="J12" s="323"/>
      <c r="K12" s="323"/>
    </row>
    <row r="13" spans="1:11" ht="45.75" thickBot="1" x14ac:dyDescent="0.3">
      <c r="A13" s="313"/>
      <c r="B13" s="91" t="s">
        <v>37</v>
      </c>
      <c r="C13" s="7" t="s">
        <v>24</v>
      </c>
      <c r="D13" s="258">
        <v>0</v>
      </c>
      <c r="E13" s="258">
        <v>0</v>
      </c>
      <c r="F13" s="259">
        <v>0</v>
      </c>
      <c r="G13" s="260">
        <f t="shared" si="0"/>
        <v>0</v>
      </c>
      <c r="H13" s="261">
        <v>0</v>
      </c>
      <c r="I13" s="103"/>
      <c r="J13" s="324"/>
      <c r="K13" s="324"/>
    </row>
    <row r="14" spans="1:11" ht="15.75" customHeight="1" thickBot="1" x14ac:dyDescent="0.3">
      <c r="A14" s="314">
        <f>COUNTIF($B$4:$B$25,"P4")</f>
        <v>2</v>
      </c>
      <c r="B14" s="92" t="s">
        <v>11</v>
      </c>
      <c r="C14" s="228" t="s">
        <v>12</v>
      </c>
      <c r="D14" s="119">
        <v>100</v>
      </c>
      <c r="E14" s="119">
        <v>0</v>
      </c>
      <c r="F14" s="120">
        <v>0.43</v>
      </c>
      <c r="G14" s="121">
        <f t="shared" si="0"/>
        <v>43</v>
      </c>
      <c r="H14" s="157">
        <v>43</v>
      </c>
      <c r="I14" s="103"/>
      <c r="J14" s="325">
        <v>0</v>
      </c>
      <c r="K14" s="325">
        <v>0</v>
      </c>
    </row>
    <row r="15" spans="1:11" ht="60.75" thickBot="1" x14ac:dyDescent="0.3">
      <c r="A15" s="315"/>
      <c r="B15" s="93" t="s">
        <v>11</v>
      </c>
      <c r="C15" s="71" t="s">
        <v>10</v>
      </c>
      <c r="D15" s="33">
        <v>100</v>
      </c>
      <c r="E15" s="33">
        <v>0</v>
      </c>
      <c r="F15" s="34">
        <v>0.7</v>
      </c>
      <c r="G15" s="35">
        <f t="shared" si="0"/>
        <v>70</v>
      </c>
      <c r="H15" s="106">
        <v>70</v>
      </c>
      <c r="I15" s="103"/>
      <c r="J15" s="326"/>
      <c r="K15" s="326"/>
    </row>
    <row r="16" spans="1:11" ht="45.75" thickBot="1" x14ac:dyDescent="0.3">
      <c r="A16" s="315"/>
      <c r="B16" s="93" t="s">
        <v>38</v>
      </c>
      <c r="C16" s="171" t="s">
        <v>24</v>
      </c>
      <c r="D16" s="33">
        <v>0</v>
      </c>
      <c r="E16" s="33">
        <v>0</v>
      </c>
      <c r="F16" s="34">
        <v>0</v>
      </c>
      <c r="G16" s="35">
        <f>+(D16-E16)*F16</f>
        <v>0</v>
      </c>
      <c r="H16" s="106">
        <v>0</v>
      </c>
      <c r="I16" s="103"/>
      <c r="J16" s="326"/>
      <c r="K16" s="326"/>
    </row>
    <row r="17" spans="1:11" ht="45.75" thickBot="1" x14ac:dyDescent="0.3">
      <c r="A17" s="316"/>
      <c r="B17" s="94" t="s">
        <v>39</v>
      </c>
      <c r="C17" s="8" t="s">
        <v>24</v>
      </c>
      <c r="D17" s="37">
        <v>0</v>
      </c>
      <c r="E17" s="37">
        <v>0</v>
      </c>
      <c r="F17" s="38">
        <v>0</v>
      </c>
      <c r="G17" s="169">
        <f>+(D17-E17)*F17</f>
        <v>0</v>
      </c>
      <c r="H17" s="107">
        <v>0</v>
      </c>
      <c r="I17" s="103"/>
      <c r="J17" s="327"/>
      <c r="K17" s="327"/>
    </row>
    <row r="18" spans="1:11" ht="16.5" thickBot="1" x14ac:dyDescent="0.3">
      <c r="A18" s="305">
        <f>COUNTIF($B$4:$B$25,"P5")</f>
        <v>3</v>
      </c>
      <c r="B18" s="95" t="s">
        <v>7</v>
      </c>
      <c r="C18" s="252" t="s">
        <v>9</v>
      </c>
      <c r="D18" s="123">
        <v>100</v>
      </c>
      <c r="E18" s="123">
        <v>0</v>
      </c>
      <c r="F18" s="124">
        <v>0.2</v>
      </c>
      <c r="G18" s="125">
        <f t="shared" si="0"/>
        <v>20</v>
      </c>
      <c r="H18" s="158">
        <v>20</v>
      </c>
      <c r="I18" s="103"/>
      <c r="J18" s="328">
        <v>0</v>
      </c>
      <c r="K18" s="328">
        <v>0</v>
      </c>
    </row>
    <row r="19" spans="1:11" ht="45.75" thickBot="1" x14ac:dyDescent="0.3">
      <c r="A19" s="306"/>
      <c r="B19" s="96" t="s">
        <v>7</v>
      </c>
      <c r="C19" s="253" t="s">
        <v>8</v>
      </c>
      <c r="D19" s="127">
        <v>100</v>
      </c>
      <c r="E19" s="127">
        <v>0</v>
      </c>
      <c r="F19" s="128">
        <v>7.0000000000000007E-2</v>
      </c>
      <c r="G19" s="129">
        <f t="shared" si="0"/>
        <v>7.0000000000000009</v>
      </c>
      <c r="H19" s="159">
        <v>7</v>
      </c>
      <c r="I19" s="103"/>
      <c r="J19" s="329"/>
      <c r="K19" s="329"/>
    </row>
    <row r="20" spans="1:11" ht="75.75" thickBot="1" x14ac:dyDescent="0.3">
      <c r="A20" s="306"/>
      <c r="B20" s="97" t="s">
        <v>7</v>
      </c>
      <c r="C20" s="72" t="s">
        <v>6</v>
      </c>
      <c r="D20" s="12">
        <v>100</v>
      </c>
      <c r="E20" s="21">
        <v>0</v>
      </c>
      <c r="F20" s="13">
        <v>0.19</v>
      </c>
      <c r="G20" s="14">
        <f t="shared" si="0"/>
        <v>19</v>
      </c>
      <c r="H20" s="108">
        <v>19</v>
      </c>
      <c r="I20" s="103"/>
      <c r="J20" s="329"/>
      <c r="K20" s="329"/>
    </row>
    <row r="21" spans="1:11" ht="45.75" thickBot="1" x14ac:dyDescent="0.3">
      <c r="A21" s="306"/>
      <c r="B21" s="97" t="s">
        <v>40</v>
      </c>
      <c r="C21" s="172" t="s">
        <v>24</v>
      </c>
      <c r="D21" s="262">
        <v>0</v>
      </c>
      <c r="E21" s="263">
        <v>0</v>
      </c>
      <c r="F21" s="264">
        <v>0</v>
      </c>
      <c r="G21" s="265">
        <f t="shared" si="0"/>
        <v>0</v>
      </c>
      <c r="H21" s="266">
        <v>0</v>
      </c>
      <c r="I21" s="103"/>
      <c r="J21" s="329"/>
      <c r="K21" s="329"/>
    </row>
    <row r="22" spans="1:11" ht="45.75" thickBot="1" x14ac:dyDescent="0.3">
      <c r="A22" s="307"/>
      <c r="B22" s="98" t="s">
        <v>40</v>
      </c>
      <c r="C22" s="9" t="s">
        <v>24</v>
      </c>
      <c r="D22" s="267">
        <v>0</v>
      </c>
      <c r="E22" s="268">
        <v>0</v>
      </c>
      <c r="F22" s="269">
        <v>0</v>
      </c>
      <c r="G22" s="270">
        <f>+(D22-E22)*F22</f>
        <v>0</v>
      </c>
      <c r="H22" s="271">
        <v>0</v>
      </c>
      <c r="I22" s="103"/>
      <c r="J22" s="330"/>
      <c r="K22" s="330"/>
    </row>
    <row r="23" spans="1:11" ht="16.5" thickBot="1" x14ac:dyDescent="0.3">
      <c r="A23" s="308">
        <f>COUNTIF($B$4:$B$25,"P6")</f>
        <v>3</v>
      </c>
      <c r="B23" s="99" t="s">
        <v>3</v>
      </c>
      <c r="C23" s="282" t="s">
        <v>5</v>
      </c>
      <c r="D23" s="137">
        <v>100</v>
      </c>
      <c r="E23" s="131">
        <v>0</v>
      </c>
      <c r="F23" s="132">
        <v>0.13</v>
      </c>
      <c r="G23" s="133">
        <f t="shared" si="0"/>
        <v>13</v>
      </c>
      <c r="H23" s="160">
        <v>13</v>
      </c>
      <c r="I23" s="103"/>
      <c r="J23" s="423">
        <v>0</v>
      </c>
      <c r="K23" s="423">
        <v>0</v>
      </c>
    </row>
    <row r="24" spans="1:11" ht="30.75" thickBot="1" x14ac:dyDescent="0.3">
      <c r="A24" s="309"/>
      <c r="B24" s="100" t="s">
        <v>3</v>
      </c>
      <c r="C24" s="283" t="s">
        <v>4</v>
      </c>
      <c r="D24" s="251">
        <v>100</v>
      </c>
      <c r="E24" s="134">
        <v>0</v>
      </c>
      <c r="F24" s="135">
        <v>0.1</v>
      </c>
      <c r="G24" s="136">
        <f t="shared" si="0"/>
        <v>10</v>
      </c>
      <c r="H24" s="221">
        <v>10</v>
      </c>
      <c r="I24" s="103"/>
      <c r="J24" s="424"/>
      <c r="K24" s="424"/>
    </row>
    <row r="25" spans="1:11" ht="16.5" customHeight="1" thickBot="1" x14ac:dyDescent="0.3">
      <c r="A25" s="309"/>
      <c r="B25" s="101" t="s">
        <v>3</v>
      </c>
      <c r="C25" s="73" t="s">
        <v>2</v>
      </c>
      <c r="D25" s="138">
        <v>100</v>
      </c>
      <c r="E25" s="23">
        <v>0</v>
      </c>
      <c r="F25" s="15">
        <v>0.9</v>
      </c>
      <c r="G25" s="16">
        <f t="shared" si="0"/>
        <v>90</v>
      </c>
      <c r="H25" s="222">
        <v>90</v>
      </c>
      <c r="I25" s="103"/>
      <c r="J25" s="424"/>
      <c r="K25" s="424"/>
    </row>
    <row r="26" spans="1:11" ht="31.5" customHeight="1" thickBot="1" x14ac:dyDescent="0.3">
      <c r="A26" s="309"/>
      <c r="B26" s="101" t="s">
        <v>41</v>
      </c>
      <c r="C26" s="173" t="s">
        <v>24</v>
      </c>
      <c r="D26" s="272">
        <v>0</v>
      </c>
      <c r="E26" s="273">
        <v>0</v>
      </c>
      <c r="F26" s="274">
        <v>0</v>
      </c>
      <c r="G26" s="275">
        <f t="shared" si="0"/>
        <v>0</v>
      </c>
      <c r="H26" s="276">
        <v>0</v>
      </c>
      <c r="I26" s="103"/>
      <c r="J26" s="424"/>
      <c r="K26" s="424"/>
    </row>
    <row r="27" spans="1:11" ht="45.75" thickBot="1" x14ac:dyDescent="0.3">
      <c r="A27" s="310"/>
      <c r="B27" s="102" t="s">
        <v>41</v>
      </c>
      <c r="C27" s="20" t="s">
        <v>24</v>
      </c>
      <c r="D27" s="277">
        <v>0</v>
      </c>
      <c r="E27" s="278">
        <v>0</v>
      </c>
      <c r="F27" s="279">
        <v>0</v>
      </c>
      <c r="G27" s="280">
        <f>+(D27-E27)*F27</f>
        <v>0</v>
      </c>
      <c r="H27" s="281">
        <v>0</v>
      </c>
      <c r="I27" s="103"/>
      <c r="J27" s="425"/>
      <c r="K27" s="425"/>
    </row>
    <row r="28" spans="1:11" ht="15.75" thickTop="1" x14ac:dyDescent="0.25">
      <c r="I28" s="103"/>
      <c r="J28" s="152">
        <f>SUM(J4:J23)</f>
        <v>0</v>
      </c>
      <c r="K28" s="152">
        <f>SUM(K4:K23)</f>
        <v>0</v>
      </c>
    </row>
    <row r="29" spans="1:11" ht="15.75" x14ac:dyDescent="0.25">
      <c r="H29" s="17"/>
      <c r="I29" s="17"/>
    </row>
    <row r="30" spans="1:11" ht="15.75" x14ac:dyDescent="0.25">
      <c r="H30" s="17"/>
      <c r="I30" s="17"/>
    </row>
  </sheetData>
  <mergeCells count="22">
    <mergeCell ref="H2:H3"/>
    <mergeCell ref="K23:K27"/>
    <mergeCell ref="J4:J7"/>
    <mergeCell ref="J8:J13"/>
    <mergeCell ref="J14:J17"/>
    <mergeCell ref="J18:J22"/>
    <mergeCell ref="J2:K2"/>
    <mergeCell ref="K4:K7"/>
    <mergeCell ref="K8:K13"/>
    <mergeCell ref="K14:K17"/>
    <mergeCell ref="K18:K22"/>
    <mergeCell ref="A18:A22"/>
    <mergeCell ref="A23:A27"/>
    <mergeCell ref="A8:A13"/>
    <mergeCell ref="A14:A17"/>
    <mergeCell ref="J23:J27"/>
    <mergeCell ref="D1:F1"/>
    <mergeCell ref="A4:A7"/>
    <mergeCell ref="C2:C3"/>
    <mergeCell ref="B2:B3"/>
    <mergeCell ref="A2:A3"/>
    <mergeCell ref="D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rgb="FFFF0000"/>
  </sheetPr>
  <dimension ref="A1:X30"/>
  <sheetViews>
    <sheetView zoomScale="80" zoomScaleNormal="80" workbookViewId="0"/>
  </sheetViews>
  <sheetFormatPr defaultRowHeight="15" x14ac:dyDescent="0.25"/>
  <cols>
    <col min="1" max="1" width="11.625" style="10" customWidth="1"/>
    <col min="2" max="2" width="12.375" style="224" customWidth="1"/>
    <col min="3" max="3" width="14.75" style="224" customWidth="1"/>
    <col min="4" max="4" width="10.625" style="224" customWidth="1"/>
    <col min="5" max="5" width="64" style="10" customWidth="1"/>
    <col min="6" max="6" width="14.125" style="10" customWidth="1"/>
    <col min="7" max="7" width="11.75" style="10" customWidth="1"/>
    <col min="8" max="8" width="10.25" style="10" customWidth="1"/>
    <col min="9" max="9" width="17.125" style="10" customWidth="1"/>
    <col min="10" max="10" width="17.25" style="10" customWidth="1"/>
    <col min="11" max="11" width="14.25" style="10" customWidth="1"/>
    <col min="12" max="12" width="15.625" style="10" customWidth="1"/>
    <col min="13" max="13" width="13.375" style="10" customWidth="1"/>
    <col min="14" max="16" width="13.625" style="10" customWidth="1"/>
    <col min="17" max="17" width="15.125" style="10" customWidth="1"/>
    <col min="18" max="19" width="13.625" style="10" customWidth="1"/>
    <col min="20" max="20" width="8.25" style="10" customWidth="1"/>
    <col min="21" max="21" width="19.25" style="10" customWidth="1"/>
    <col min="22" max="22" width="13.25" style="10" customWidth="1"/>
    <col min="23" max="23" width="10" style="10" customWidth="1"/>
    <col min="24" max="24" width="11.5" style="10" customWidth="1"/>
    <col min="25" max="16384" width="9" style="10"/>
  </cols>
  <sheetData>
    <row r="1" spans="1:24" ht="15.75" thickBot="1" x14ac:dyDescent="0.3">
      <c r="E1" s="188"/>
      <c r="F1" s="292"/>
      <c r="G1" s="292"/>
      <c r="H1" s="292"/>
      <c r="I1" s="292"/>
      <c r="L1" s="19"/>
      <c r="M1" s="19"/>
    </row>
    <row r="2" spans="1:24" ht="30" customHeight="1" thickTop="1" thickBot="1" x14ac:dyDescent="0.3">
      <c r="A2" s="368" t="s">
        <v>50</v>
      </c>
      <c r="B2" s="376" t="s">
        <v>51</v>
      </c>
      <c r="C2" s="366" t="s">
        <v>0</v>
      </c>
      <c r="D2" s="376" t="s">
        <v>52</v>
      </c>
      <c r="E2" s="364" t="s">
        <v>20</v>
      </c>
      <c r="F2" s="334" t="s">
        <v>21</v>
      </c>
      <c r="G2" s="335"/>
      <c r="H2" s="335"/>
      <c r="I2" s="336"/>
      <c r="J2" s="411" t="s">
        <v>22</v>
      </c>
      <c r="K2" s="412"/>
      <c r="L2" s="412"/>
      <c r="M2" s="412"/>
      <c r="N2" s="412"/>
      <c r="O2" s="412"/>
      <c r="P2" s="412"/>
      <c r="Q2" s="412"/>
      <c r="R2" s="412"/>
      <c r="S2" s="413"/>
      <c r="T2" s="223"/>
      <c r="U2" s="332"/>
      <c r="V2" s="332"/>
      <c r="W2" s="333"/>
      <c r="X2" s="333"/>
    </row>
    <row r="3" spans="1:24" ht="78" customHeight="1" thickBot="1" x14ac:dyDescent="0.3">
      <c r="A3" s="369"/>
      <c r="B3" s="377"/>
      <c r="C3" s="367"/>
      <c r="D3" s="377"/>
      <c r="E3" s="365"/>
      <c r="F3" s="41" t="s">
        <v>45</v>
      </c>
      <c r="G3" s="41" t="s">
        <v>33</v>
      </c>
      <c r="H3" s="41" t="s">
        <v>34</v>
      </c>
      <c r="I3" s="225" t="s">
        <v>46</v>
      </c>
      <c r="J3" s="226" t="s">
        <v>48</v>
      </c>
      <c r="K3" s="41" t="s">
        <v>47</v>
      </c>
      <c r="L3" s="41" t="s">
        <v>19</v>
      </c>
      <c r="M3" s="41" t="s">
        <v>26</v>
      </c>
      <c r="N3" s="41" t="s">
        <v>27</v>
      </c>
      <c r="O3" s="41" t="s">
        <v>28</v>
      </c>
      <c r="P3" s="41" t="s">
        <v>25</v>
      </c>
      <c r="Q3" s="41" t="s">
        <v>29</v>
      </c>
      <c r="R3" s="41" t="s">
        <v>49</v>
      </c>
      <c r="S3" s="150" t="s">
        <v>30</v>
      </c>
      <c r="T3" s="189"/>
      <c r="V3" s="189"/>
      <c r="W3" s="189"/>
      <c r="X3" s="189"/>
    </row>
    <row r="4" spans="1:24" s="3" customFormat="1" ht="15.75" thickBot="1" x14ac:dyDescent="0.3">
      <c r="A4" s="355">
        <f>IF(B4&gt;SUM($D$4:$D$7),SUM($D$4:$D$7),B4)</f>
        <v>2</v>
      </c>
      <c r="B4" s="355">
        <f>COUNTIF($C$4:$C$27,"P2")</f>
        <v>2</v>
      </c>
      <c r="C4" s="190" t="str">
        <f>'inserisci dati'!B4</f>
        <v>P2</v>
      </c>
      <c r="D4" s="190">
        <f>IF(F4&gt;0,1,0)</f>
        <v>1</v>
      </c>
      <c r="E4" s="84" t="str">
        <f>'inserisci dati'!C4</f>
        <v>Spesa pubblica totale P2 (in EUR)</v>
      </c>
      <c r="F4" s="24">
        <f>'inserisci dati'!D4</f>
        <v>100</v>
      </c>
      <c r="G4" s="24">
        <f>'inserisci dati'!E4</f>
        <v>0</v>
      </c>
      <c r="H4" s="40">
        <f>'inserisci dati'!F4</f>
        <v>0.25</v>
      </c>
      <c r="I4" s="26">
        <f>'inserisci dati'!G4</f>
        <v>25</v>
      </c>
      <c r="J4" s="27">
        <f>'inserisci dati'!H4</f>
        <v>25</v>
      </c>
      <c r="K4" s="229">
        <f>IF(AND(I4&lt;=0,J4&lt;=0),"nd",J4/I4)</f>
        <v>1</v>
      </c>
      <c r="L4" s="140">
        <f t="shared" ref="L4:L5" si="0">IF($K4="nd","nd",IF($K4&gt;=85%,1,IF(AND($K4&lt;85%,$K4&gt;=75%),0.5,0)))</f>
        <v>1</v>
      </c>
      <c r="M4" s="140">
        <f t="shared" ref="M4:M5" si="1">IF($K4="nd","nd",IF($K4&lt;65%,1,IF(AND($K4&gt;=65%,$K4&lt;85%),0.5,0)))</f>
        <v>0</v>
      </c>
      <c r="N4" s="340">
        <f ca="1">SommaCellePerColore($L$4:$L$27,$L4)</f>
        <v>2</v>
      </c>
      <c r="O4" s="340">
        <f ca="1">SommaCellePerColore($M$4:$M$27,$M4)</f>
        <v>0</v>
      </c>
      <c r="P4" s="390" t="str">
        <f ca="1">IF($N4=$A4,"CONSEGUITO",IF(AND($N4=$A4-0.5,$A4&gt;2),"CONSEGUITO","INDICATORE NON CONSEGUITO"))</f>
        <v>CONSEGUITO</v>
      </c>
      <c r="Q4" s="390" t="str">
        <f ca="1">IF($O4=$A4,"GRAVE CARENZA",IF(AND($A4&gt;2,$O4&gt;=2),"GRAVE CARENZA",IF(AND($A4&lt;=2,$O4&gt;=1),"GRAVE CARENZA","NO GRAVE CARENZA")))</f>
        <v>NO GRAVE CARENZA</v>
      </c>
      <c r="R4" s="346">
        <f ca="1">IF(P4="INDICATORE NON CONSEGUITO",'inserisci dati'!K4:K7,0)</f>
        <v>0</v>
      </c>
      <c r="S4" s="349">
        <f ca="1">IF(Q4="GRAVE CARENZA","si applica rettifica finanziaria",0)</f>
        <v>0</v>
      </c>
      <c r="T4" s="284"/>
      <c r="U4" s="285"/>
      <c r="V4" s="4"/>
    </row>
    <row r="5" spans="1:24" ht="60.75" thickBot="1" x14ac:dyDescent="0.3">
      <c r="A5" s="356"/>
      <c r="B5" s="356"/>
      <c r="C5" s="191" t="str">
        <f>'inserisci dati'!B5</f>
        <v>P2</v>
      </c>
      <c r="D5" s="191">
        <f>IF(F5&gt;0,1,0)</f>
        <v>1</v>
      </c>
      <c r="E5" s="85" t="str">
        <f>'inserisci dati'!C5</f>
        <v>Numero di aziende agricole che beneficiano di un sostegno del PSR per gli investimenti nella ristrutturazione o nell'ammodernamento (settore prioritario 2A) + aziende con piano di sviluppo aziendale/investimenti per giovani agricoltori sovvenzionati dal PSR (aspetto specifico 2B)</v>
      </c>
      <c r="F5" s="28">
        <f>'inserisci dati'!D5</f>
        <v>100</v>
      </c>
      <c r="G5" s="29">
        <f>'inserisci dati'!E5</f>
        <v>0</v>
      </c>
      <c r="H5" s="30">
        <f>'inserisci dati'!F5</f>
        <v>0.22</v>
      </c>
      <c r="I5" s="31">
        <f>'inserisci dati'!G5</f>
        <v>22</v>
      </c>
      <c r="J5" s="32">
        <f>'inserisci dati'!H5</f>
        <v>22</v>
      </c>
      <c r="K5" s="230">
        <f>IF(AND(I5&lt;=0,J5&lt;=0),"nd",J5/I5)</f>
        <v>1</v>
      </c>
      <c r="L5" s="141">
        <f t="shared" si="0"/>
        <v>1</v>
      </c>
      <c r="M5" s="141">
        <f t="shared" si="1"/>
        <v>0</v>
      </c>
      <c r="N5" s="341"/>
      <c r="O5" s="341"/>
      <c r="P5" s="391"/>
      <c r="Q5" s="391"/>
      <c r="R5" s="347"/>
      <c r="S5" s="350"/>
      <c r="T5" s="286"/>
      <c r="U5" s="287"/>
      <c r="V5" s="18"/>
      <c r="W5" s="192"/>
      <c r="X5" s="288"/>
    </row>
    <row r="6" spans="1:24" ht="45.75" thickBot="1" x14ac:dyDescent="0.3">
      <c r="A6" s="356"/>
      <c r="B6" s="356"/>
      <c r="C6" s="174" t="str">
        <f>'inserisci dati'!B6</f>
        <v xml:space="preserve"> [P2] rimuovi parentesi quadre e questo testo</v>
      </c>
      <c r="D6" s="174">
        <f>IF(F6&gt;0,1,0)</f>
        <v>0</v>
      </c>
      <c r="E6" s="153" t="str">
        <f>'inserisci dati'!C6</f>
        <v>indicatore aggiuntivo</v>
      </c>
      <c r="F6" s="203">
        <f>'inserisci dati'!D6</f>
        <v>0</v>
      </c>
      <c r="G6" s="204">
        <f>'inserisci dati'!E6</f>
        <v>0</v>
      </c>
      <c r="H6" s="205">
        <f>'inserisci dati'!F6</f>
        <v>0</v>
      </c>
      <c r="I6" s="206">
        <f>'inserisci dati'!G6</f>
        <v>0</v>
      </c>
      <c r="J6" s="207">
        <f>'inserisci dati'!H6</f>
        <v>0</v>
      </c>
      <c r="K6" s="231" t="str">
        <f>IF(AND(I6&lt;=0,J6&lt;=0),"nd",J6/I6)</f>
        <v>nd</v>
      </c>
      <c r="L6" s="208" t="str">
        <f>IF($K6="nd","nd",IF($K6&gt;=85%,1,IF(AND($K6&lt;85%,$K6&gt;=75%),0.5,0)))</f>
        <v>nd</v>
      </c>
      <c r="M6" s="208" t="str">
        <f>IF($K6="nd","nd",IF($K6&lt;65%,1,IF(AND($K6&gt;=65%,$K6&lt;85%),0.5,0)))</f>
        <v>nd</v>
      </c>
      <c r="N6" s="341"/>
      <c r="O6" s="341"/>
      <c r="P6" s="391"/>
      <c r="Q6" s="391"/>
      <c r="R6" s="347"/>
      <c r="S6" s="350"/>
      <c r="T6" s="286"/>
      <c r="U6" s="287"/>
      <c r="V6" s="18"/>
      <c r="W6" s="192"/>
      <c r="X6" s="288"/>
    </row>
    <row r="7" spans="1:24" ht="45.75" thickBot="1" x14ac:dyDescent="0.3">
      <c r="A7" s="357"/>
      <c r="B7" s="357"/>
      <c r="C7" s="43" t="str">
        <f>'inserisci dati'!B7</f>
        <v xml:space="preserve"> [P2] rimuovi parentesi quadre e questo testo</v>
      </c>
      <c r="D7" s="43">
        <f>IF(F7&gt;0,1,0)</f>
        <v>0</v>
      </c>
      <c r="E7" s="6" t="str">
        <f>'inserisci dati'!C7</f>
        <v>indicatore aggiuntivo</v>
      </c>
      <c r="F7" s="56">
        <f>'inserisci dati'!D7</f>
        <v>0</v>
      </c>
      <c r="G7" s="56">
        <f>'inserisci dati'!E7</f>
        <v>0</v>
      </c>
      <c r="H7" s="57">
        <f>'inserisci dati'!F7</f>
        <v>0</v>
      </c>
      <c r="I7" s="58">
        <f>'inserisci dati'!G7</f>
        <v>0</v>
      </c>
      <c r="J7" s="59">
        <f>'inserisci dati'!H7</f>
        <v>0</v>
      </c>
      <c r="K7" s="232" t="str">
        <f>IF(AND(I7&lt;=0,J7&lt;=0),"nd",J7/I7)</f>
        <v>nd</v>
      </c>
      <c r="L7" s="193" t="str">
        <f>IF($K7="nd","nd",IF($K7&gt;=85%,1,IF(AND($K7&lt;85%,$K7&gt;=75%),0.5,0)))</f>
        <v>nd</v>
      </c>
      <c r="M7" s="193" t="str">
        <f>IF($K7="nd","nd",IF($K7&lt;65%,1,IF(AND($K7&gt;=65%,$K7&lt;85%),0.5,0)))</f>
        <v>nd</v>
      </c>
      <c r="N7" s="342"/>
      <c r="O7" s="342"/>
      <c r="P7" s="392"/>
      <c r="Q7" s="392"/>
      <c r="R7" s="348"/>
      <c r="S7" s="351"/>
      <c r="T7" s="286"/>
      <c r="U7" s="287"/>
      <c r="V7" s="18"/>
      <c r="W7" s="192"/>
      <c r="X7" s="288"/>
    </row>
    <row r="8" spans="1:24" ht="15.75" thickBot="1" x14ac:dyDescent="0.3">
      <c r="A8" s="361">
        <f>IF(B8&gt;SUM($D$8:$D$13),SUM($D$8:$D$13),B8)</f>
        <v>3</v>
      </c>
      <c r="B8" s="361">
        <f>COUNTIF($C$4:$C$27,"P3")</f>
        <v>3</v>
      </c>
      <c r="C8" s="78" t="str">
        <f>'inserisci dati'!B8</f>
        <v>P3</v>
      </c>
      <c r="D8" s="78">
        <f>IF(F8&gt;0,1,0)</f>
        <v>1</v>
      </c>
      <c r="E8" s="227" t="str">
        <f>'inserisci dati'!C8</f>
        <v>Spesa pubblica totale P3 (in EUR)</v>
      </c>
      <c r="F8" s="111">
        <f>'inserisci dati'!D8</f>
        <v>100</v>
      </c>
      <c r="G8" s="111">
        <f>'inserisci dati'!E8</f>
        <v>0</v>
      </c>
      <c r="H8" s="112">
        <f>'inserisci dati'!F8</f>
        <v>0.2</v>
      </c>
      <c r="I8" s="113">
        <f>'inserisci dati'!G8</f>
        <v>20</v>
      </c>
      <c r="J8" s="114">
        <f>'inserisci dati'!H8</f>
        <v>20</v>
      </c>
      <c r="K8" s="233">
        <f t="shared" ref="K8:K11" si="2">IF(AND(I8&lt;=0,J8&lt;=0),"nd",J8/I8)</f>
        <v>1</v>
      </c>
      <c r="L8" s="142">
        <f t="shared" ref="L8:L11" si="3">IF($K8="nd","nd",IF($K8&gt;=85%,1,IF(AND($K8&lt;85%,$K8&gt;=75%),0.5,0)))</f>
        <v>1</v>
      </c>
      <c r="M8" s="142">
        <f t="shared" ref="M8:M11" si="4">IF($K8="nd","nd",IF($K8&lt;65%,1,IF(AND($K8&gt;=65%,$K8&lt;85%),0.5,0)))</f>
        <v>0</v>
      </c>
      <c r="N8" s="343">
        <f ca="1">SommaCellePerColore($L$4:$L$27,$L8)</f>
        <v>3</v>
      </c>
      <c r="O8" s="343">
        <f ca="1">SommaCellePerColore($M$4:$M$27,$M8)</f>
        <v>0</v>
      </c>
      <c r="P8" s="393" t="str">
        <f ca="1">IF($N8=$A8,"CONSEGUITO",IF(AND($N8=$A8-0.5,$A8&gt;2),"CONSEGUITO","INDICATORE NON CONSEGUITO"))</f>
        <v>CONSEGUITO</v>
      </c>
      <c r="Q8" s="393" t="str">
        <f ca="1">IF($O8=$A8,"GRAVE CARENZA",IF(AND($A8&gt;2,$O8&gt;=2),"GRAVE CARENZA",IF(AND($A8&lt;=2,$O8&gt;=1),"GRAVE CARENZA","NO GRAVE CARENZA")))</f>
        <v>NO GRAVE CARENZA</v>
      </c>
      <c r="R8" s="337">
        <f ca="1">IF(P8="INDICATORE NON CONSEGUITO",'inserisci dati'!K8:K13,0)</f>
        <v>0</v>
      </c>
      <c r="S8" s="352">
        <f ca="1">IF(Q8="GRAVE CARENZA","si applica rettifica finanziaria",0)</f>
        <v>0</v>
      </c>
      <c r="T8" s="194"/>
      <c r="U8" s="195"/>
      <c r="V8" s="18"/>
      <c r="W8" s="196"/>
    </row>
    <row r="9" spans="1:24" ht="45.75" thickBot="1" x14ac:dyDescent="0.3">
      <c r="A9" s="362"/>
      <c r="B9" s="362"/>
      <c r="C9" s="74" t="str">
        <f>'inserisci dati'!B9</f>
        <v>P3</v>
      </c>
      <c r="D9" s="74">
        <f t="shared" ref="D9:D13" si="5">IF(F9&gt;0,1,0)</f>
        <v>1</v>
      </c>
      <c r="E9" s="70" t="str">
        <f>'inserisci dati'!C9</f>
        <v>Numero di aziende agricole sovvenzionate che ricevono un sostegno per la partecipazione a regimi di qualità, mercati locali/filiere corte, nonché ad associazioni/organizzazioni di produttori (aspetto specifico 3A)</v>
      </c>
      <c r="F9" s="115">
        <f>'inserisci dati'!D9</f>
        <v>100</v>
      </c>
      <c r="G9" s="115">
        <f>'inserisci dati'!E9</f>
        <v>0</v>
      </c>
      <c r="H9" s="116">
        <f>'inserisci dati'!F9</f>
        <v>0.15</v>
      </c>
      <c r="I9" s="117">
        <f>'inserisci dati'!G9</f>
        <v>15</v>
      </c>
      <c r="J9" s="118">
        <f>'inserisci dati'!H9</f>
        <v>15</v>
      </c>
      <c r="K9" s="234">
        <f t="shared" si="2"/>
        <v>1</v>
      </c>
      <c r="L9" s="143">
        <f t="shared" si="3"/>
        <v>1</v>
      </c>
      <c r="M9" s="143">
        <f t="shared" si="4"/>
        <v>0</v>
      </c>
      <c r="N9" s="344"/>
      <c r="O9" s="344"/>
      <c r="P9" s="394"/>
      <c r="Q9" s="394"/>
      <c r="R9" s="338"/>
      <c r="S9" s="353"/>
      <c r="T9" s="194"/>
      <c r="U9" s="195"/>
      <c r="V9" s="18"/>
      <c r="W9" s="197"/>
    </row>
    <row r="10" spans="1:24" ht="30.75" thickBot="1" x14ac:dyDescent="0.3">
      <c r="A10" s="362"/>
      <c r="B10" s="362"/>
      <c r="C10" s="78" t="str">
        <f>'inserisci dati'!B10</f>
        <v>P3</v>
      </c>
      <c r="D10" s="78">
        <f t="shared" si="5"/>
        <v>1</v>
      </c>
      <c r="E10" s="227" t="str">
        <f>'inserisci dati'!C10</f>
        <v>Numero di aziende agricole che partecipano a regimi di gestione del rischio (aspetto specifico 3B)</v>
      </c>
      <c r="F10" s="111">
        <f>'inserisci dati'!D10</f>
        <v>100</v>
      </c>
      <c r="G10" s="111">
        <f>'inserisci dati'!E10</f>
        <v>0</v>
      </c>
      <c r="H10" s="112">
        <f>'inserisci dati'!F10</f>
        <v>0.18</v>
      </c>
      <c r="I10" s="113">
        <f>'inserisci dati'!G10</f>
        <v>18</v>
      </c>
      <c r="J10" s="114">
        <f>'inserisci dati'!H10</f>
        <v>18</v>
      </c>
      <c r="K10" s="233">
        <f t="shared" si="2"/>
        <v>1</v>
      </c>
      <c r="L10" s="143">
        <f t="shared" si="3"/>
        <v>1</v>
      </c>
      <c r="M10" s="143">
        <f t="shared" si="4"/>
        <v>0</v>
      </c>
      <c r="N10" s="344"/>
      <c r="O10" s="344"/>
      <c r="P10" s="394"/>
      <c r="Q10" s="394"/>
      <c r="R10" s="338"/>
      <c r="S10" s="353"/>
      <c r="T10" s="194"/>
      <c r="U10" s="195"/>
      <c r="V10" s="18"/>
      <c r="W10" s="196"/>
      <c r="X10" s="288"/>
    </row>
    <row r="11" spans="1:24" ht="45.75" thickBot="1" x14ac:dyDescent="0.3">
      <c r="A11" s="362"/>
      <c r="B11" s="362"/>
      <c r="C11" s="175" t="str">
        <f>'inserisci dati'!B11</f>
        <v xml:space="preserve"> [P3] rimuovi parentesi quadre e questo testo</v>
      </c>
      <c r="D11" s="74">
        <f t="shared" si="5"/>
        <v>0</v>
      </c>
      <c r="E11" s="170" t="str">
        <f>'inserisci dati'!C11</f>
        <v>indicatore aggiuntivo</v>
      </c>
      <c r="F11" s="115">
        <f>'inserisci dati'!D11</f>
        <v>0</v>
      </c>
      <c r="G11" s="115">
        <f>'inserisci dati'!E11</f>
        <v>0</v>
      </c>
      <c r="H11" s="116">
        <f>'inserisci dati'!F11</f>
        <v>0</v>
      </c>
      <c r="I11" s="117">
        <f>'inserisci dati'!G11</f>
        <v>0</v>
      </c>
      <c r="J11" s="118">
        <f>'inserisci dati'!H11</f>
        <v>0</v>
      </c>
      <c r="K11" s="234" t="str">
        <f t="shared" si="2"/>
        <v>nd</v>
      </c>
      <c r="L11" s="143" t="str">
        <f t="shared" si="3"/>
        <v>nd</v>
      </c>
      <c r="M11" s="143" t="str">
        <f t="shared" si="4"/>
        <v>nd</v>
      </c>
      <c r="N11" s="344"/>
      <c r="O11" s="344"/>
      <c r="P11" s="394"/>
      <c r="Q11" s="394"/>
      <c r="R11" s="338"/>
      <c r="S11" s="353"/>
      <c r="T11" s="194"/>
      <c r="U11" s="195"/>
      <c r="V11" s="18"/>
      <c r="W11" s="196"/>
      <c r="X11" s="288"/>
    </row>
    <row r="12" spans="1:24" ht="45.75" thickBot="1" x14ac:dyDescent="0.3">
      <c r="A12" s="362"/>
      <c r="B12" s="362"/>
      <c r="C12" s="175" t="str">
        <f>'inserisci dati'!B12</f>
        <v xml:space="preserve"> [P3] rimuovi parentesi quadre e questo testo</v>
      </c>
      <c r="D12" s="175">
        <f t="shared" si="5"/>
        <v>0</v>
      </c>
      <c r="E12" s="170" t="str">
        <f>'inserisci dati'!C12</f>
        <v>indicatore aggiuntivo</v>
      </c>
      <c r="F12" s="209">
        <f>'inserisci dati'!D12</f>
        <v>0</v>
      </c>
      <c r="G12" s="209">
        <f>'inserisci dati'!E12</f>
        <v>0</v>
      </c>
      <c r="H12" s="210">
        <f>'inserisci dati'!F12</f>
        <v>0</v>
      </c>
      <c r="I12" s="211">
        <f>'inserisci dati'!G12</f>
        <v>0</v>
      </c>
      <c r="J12" s="212">
        <f>'inserisci dati'!H12</f>
        <v>0</v>
      </c>
      <c r="K12" s="235" t="str">
        <f>IF(AND(I12&lt;=0,J12&lt;=0),"nd",J12/I12)</f>
        <v>nd</v>
      </c>
      <c r="L12" s="198" t="str">
        <f>IF($K12="nd","nd",IF($K12&gt;=85%,1,IF(AND($K12&lt;85%,$K12&gt;=75%),0.5,0)))</f>
        <v>nd</v>
      </c>
      <c r="M12" s="198" t="str">
        <f>IF($K12="nd","nd",IF($K12&lt;65%,1,IF(AND($K12&gt;=65%,$K12&lt;85%),0.5,0)))</f>
        <v>nd</v>
      </c>
      <c r="N12" s="344"/>
      <c r="O12" s="344"/>
      <c r="P12" s="394"/>
      <c r="Q12" s="394"/>
      <c r="R12" s="338"/>
      <c r="S12" s="353"/>
      <c r="T12" s="194"/>
      <c r="U12" s="195"/>
      <c r="V12" s="18"/>
      <c r="W12" s="196"/>
      <c r="X12" s="288"/>
    </row>
    <row r="13" spans="1:24" ht="45.75" thickBot="1" x14ac:dyDescent="0.3">
      <c r="A13" s="363"/>
      <c r="B13" s="363"/>
      <c r="C13" s="47" t="str">
        <f>'inserisci dati'!B13</f>
        <v xml:space="preserve"> [P3] rimuovi parentesi quadre e questo testo</v>
      </c>
      <c r="D13" s="47">
        <f t="shared" si="5"/>
        <v>0</v>
      </c>
      <c r="E13" s="7" t="str">
        <f>'inserisci dati'!C13</f>
        <v>indicatore aggiuntivo</v>
      </c>
      <c r="F13" s="52">
        <f>'inserisci dati'!D13</f>
        <v>0</v>
      </c>
      <c r="G13" s="52">
        <f>'inserisci dati'!E13</f>
        <v>0</v>
      </c>
      <c r="H13" s="53">
        <f>'inserisci dati'!F13</f>
        <v>0</v>
      </c>
      <c r="I13" s="54">
        <f>'inserisci dati'!G13</f>
        <v>0</v>
      </c>
      <c r="J13" s="55">
        <f>'inserisci dati'!H13</f>
        <v>0</v>
      </c>
      <c r="K13" s="236" t="str">
        <f>IF(AND(I13&lt;=0,J13&lt;=0),"nd",J13/I13)</f>
        <v>nd</v>
      </c>
      <c r="L13" s="199" t="str">
        <f>IF($K13="nd","nd",IF($K13&gt;=85%,1,IF(AND($K13&lt;85%,$K13&gt;=75%),0.5,0)))</f>
        <v>nd</v>
      </c>
      <c r="M13" s="199" t="str">
        <f>IF($K13="nd","nd",IF($K13&lt;65%,1,IF(AND($K13&gt;=65%,$K13&lt;85%),0.5,0)))</f>
        <v>nd</v>
      </c>
      <c r="N13" s="345"/>
      <c r="O13" s="345"/>
      <c r="P13" s="395"/>
      <c r="Q13" s="395"/>
      <c r="R13" s="339"/>
      <c r="S13" s="354"/>
      <c r="T13" s="194"/>
      <c r="U13" s="195"/>
      <c r="V13" s="18"/>
      <c r="W13" s="197"/>
    </row>
    <row r="14" spans="1:24" ht="15.75" customHeight="1" thickBot="1" x14ac:dyDescent="0.3">
      <c r="A14" s="373">
        <f>IF(B14&gt;SUM($D$14:$D$17),SUM($D$14:$D$17),B14)</f>
        <v>2</v>
      </c>
      <c r="B14" s="373">
        <f>COUNTIF($C$4:$C$27,"P4")</f>
        <v>2</v>
      </c>
      <c r="C14" s="79" t="str">
        <f>'inserisci dati'!B14</f>
        <v>P4</v>
      </c>
      <c r="D14" s="79">
        <f>IF(F14&gt;0,1,0)</f>
        <v>1</v>
      </c>
      <c r="E14" s="228" t="str">
        <f>'inserisci dati'!C14</f>
        <v>Spesa pubblica totale P4 (in EUR)</v>
      </c>
      <c r="F14" s="119">
        <f>'inserisci dati'!D14</f>
        <v>100</v>
      </c>
      <c r="G14" s="119">
        <f>'inserisci dati'!E14</f>
        <v>0</v>
      </c>
      <c r="H14" s="120">
        <f>'inserisci dati'!F14</f>
        <v>0.43</v>
      </c>
      <c r="I14" s="121">
        <f>'inserisci dati'!G14</f>
        <v>43</v>
      </c>
      <c r="J14" s="122">
        <f>'inserisci dati'!H14</f>
        <v>43</v>
      </c>
      <c r="K14" s="237">
        <f t="shared" ref="K14:K15" si="6">IF(AND(I14&lt;=0,J14&lt;=0),"nd",J14/I14)</f>
        <v>1</v>
      </c>
      <c r="L14" s="144">
        <f t="shared" ref="L14:L15" si="7">IF($K14="nd","nd",IF($K14&gt;=85%,1,IF(AND($K14&lt;85%,$K14&gt;=75%),0.5,0)))</f>
        <v>1</v>
      </c>
      <c r="M14" s="144">
        <f t="shared" ref="M14:M15" si="8">IF($K14="nd","nd",IF($K14&lt;65%,1,IF(AND($K14&gt;=65%,$K14&lt;85%),0.5,0)))</f>
        <v>0</v>
      </c>
      <c r="N14" s="378">
        <f ca="1">SommaCellePerColore($L$4:$L$27,$L14)</f>
        <v>2</v>
      </c>
      <c r="O14" s="378">
        <f ca="1">SommaCellePerColore($M$4:$M$27,$M14)</f>
        <v>0</v>
      </c>
      <c r="P14" s="396" t="str">
        <f ca="1">IF($N14=$A14,"CONSEGUITO",IF(AND($N14=$A14-0.5,$A14&gt;2),"CONSEGUITO","INDICATORE NON CONSEGUITO"))</f>
        <v>CONSEGUITO</v>
      </c>
      <c r="Q14" s="396" t="str">
        <f ca="1">IF($O14=$A14,"GRAVE CARENZA",IF(AND($A14&gt;2,$O14&gt;=2),"GRAVE CARENZA",IF(AND($A14&lt;=2,$O14&gt;=1),"GRAVE CARENZA","NO GRAVE CARENZA")))</f>
        <v>NO GRAVE CARENZA</v>
      </c>
      <c r="R14" s="414">
        <f ca="1">IF(P14="INDICATORE NON CONSEGUITO",'inserisci dati'!K14:K17,0)</f>
        <v>0</v>
      </c>
      <c r="S14" s="402">
        <f ca="1">IF(Q14="GRAVE CARENZA","si applica rettifica finanziaria",0)</f>
        <v>0</v>
      </c>
      <c r="T14" s="194"/>
      <c r="U14" s="195"/>
      <c r="V14" s="18"/>
      <c r="W14" s="195"/>
      <c r="X14" s="18"/>
    </row>
    <row r="15" spans="1:24" ht="60.75" thickBot="1" x14ac:dyDescent="0.3">
      <c r="A15" s="374"/>
      <c r="B15" s="374"/>
      <c r="C15" s="75" t="str">
        <f>'inserisci dati'!B15</f>
        <v>P4</v>
      </c>
      <c r="D15" s="75">
        <f t="shared" ref="D15:D27" si="9">IF(F15&gt;0,1,0)</f>
        <v>1</v>
      </c>
      <c r="E15" s="71" t="str">
        <f>'inserisci dati'!C15</f>
        <v>Terreni agricoli oggetto di contratti di gestione che contribuiscono alla biodiversità (ha) (aspetto specifico 4A) + miglioramento della gestione idrica (ha) (aspetto specifico 4B) + migliore gestione del suolo e prevenzione dell'erosione del suolo (ha) (aspetto specifico 4C)</v>
      </c>
      <c r="F15" s="33">
        <f>'inserisci dati'!D15</f>
        <v>100</v>
      </c>
      <c r="G15" s="33">
        <f>'inserisci dati'!E15</f>
        <v>0</v>
      </c>
      <c r="H15" s="34">
        <f>'inserisci dati'!F15</f>
        <v>0.7</v>
      </c>
      <c r="I15" s="35">
        <f>'inserisci dati'!G15</f>
        <v>70</v>
      </c>
      <c r="J15" s="36">
        <f>'inserisci dati'!H15</f>
        <v>70</v>
      </c>
      <c r="K15" s="238">
        <f t="shared" si="6"/>
        <v>1</v>
      </c>
      <c r="L15" s="145">
        <f t="shared" si="7"/>
        <v>1</v>
      </c>
      <c r="M15" s="145">
        <f t="shared" si="8"/>
        <v>0</v>
      </c>
      <c r="N15" s="379"/>
      <c r="O15" s="379"/>
      <c r="P15" s="397"/>
      <c r="Q15" s="397"/>
      <c r="R15" s="415"/>
      <c r="S15" s="403"/>
      <c r="T15" s="194"/>
      <c r="U15" s="195"/>
      <c r="V15" s="18"/>
      <c r="W15" s="18"/>
      <c r="X15" s="288"/>
    </row>
    <row r="16" spans="1:24" ht="45.75" thickBot="1" x14ac:dyDescent="0.3">
      <c r="A16" s="374"/>
      <c r="B16" s="374"/>
      <c r="C16" s="176" t="str">
        <f>'inserisci dati'!B16</f>
        <v xml:space="preserve"> [P4] rimuovi parentesi quadre e questo testo</v>
      </c>
      <c r="D16" s="176">
        <f>IF(F16&gt;0,1,0)</f>
        <v>0</v>
      </c>
      <c r="E16" s="171" t="str">
        <f>'inserisci dati'!C16</f>
        <v>indicatore aggiuntivo</v>
      </c>
      <c r="F16" s="177">
        <f>'inserisci dati'!D16</f>
        <v>0</v>
      </c>
      <c r="G16" s="177">
        <f>'inserisci dati'!E16</f>
        <v>0</v>
      </c>
      <c r="H16" s="178">
        <f>'inserisci dati'!F16</f>
        <v>0</v>
      </c>
      <c r="I16" s="179">
        <f>'inserisci dati'!G16</f>
        <v>0</v>
      </c>
      <c r="J16" s="180">
        <f>'inserisci dati'!H16</f>
        <v>0</v>
      </c>
      <c r="K16" s="239" t="str">
        <f>IF(AND(I16&lt;=0,J16&lt;=0),"nd",J16/I16)</f>
        <v>nd</v>
      </c>
      <c r="L16" s="181" t="str">
        <f>IF($K16="nd","nd",IF($K16&gt;=85%,1,IF(AND($K16&lt;85%,$K16&gt;=75%),0.5,0)))</f>
        <v>nd</v>
      </c>
      <c r="M16" s="181" t="str">
        <f>IF($K16="nd","nd",IF($K16&lt;65%,1,IF(AND($K16&gt;=65%,$K16&lt;85%),0.5,0)))</f>
        <v>nd</v>
      </c>
      <c r="N16" s="379"/>
      <c r="O16" s="379"/>
      <c r="P16" s="397"/>
      <c r="Q16" s="397"/>
      <c r="R16" s="415"/>
      <c r="S16" s="403"/>
      <c r="T16" s="194"/>
      <c r="U16" s="195"/>
      <c r="V16" s="18"/>
      <c r="W16" s="18"/>
      <c r="X16" s="288"/>
    </row>
    <row r="17" spans="1:24" ht="60.75" thickBot="1" x14ac:dyDescent="0.3">
      <c r="A17" s="375"/>
      <c r="B17" s="375"/>
      <c r="C17" s="46" t="str">
        <f>'inserisci dati'!B17</f>
        <v xml:space="preserve"> [P4] rimuovi parentesi quadree questo testo</v>
      </c>
      <c r="D17" s="46">
        <f t="shared" si="9"/>
        <v>0</v>
      </c>
      <c r="E17" s="8" t="str">
        <f>'inserisci dati'!C17</f>
        <v>indicatore aggiuntivo</v>
      </c>
      <c r="F17" s="48">
        <f>'inserisci dati'!D17</f>
        <v>0</v>
      </c>
      <c r="G17" s="48">
        <f>'inserisci dati'!E17</f>
        <v>0</v>
      </c>
      <c r="H17" s="49">
        <f>'inserisci dati'!F17</f>
        <v>0</v>
      </c>
      <c r="I17" s="50">
        <f>'inserisci dati'!G17</f>
        <v>0</v>
      </c>
      <c r="J17" s="51">
        <f>'inserisci dati'!H17</f>
        <v>0</v>
      </c>
      <c r="K17" s="240" t="str">
        <f>IF(AND(I17&lt;=0,J17&lt;=0),"nd",J17/I17)</f>
        <v>nd</v>
      </c>
      <c r="L17" s="200" t="str">
        <f>IF($K17="nd","nd",IF($K17&gt;=85%,1,IF(AND($K17&lt;85%,$K17&gt;=75%),0.5,0)))</f>
        <v>nd</v>
      </c>
      <c r="M17" s="200" t="str">
        <f>IF($K17="nd","nd",IF($K17&lt;65%,1,IF(AND($K17&gt;=65%,$K17&lt;85%),0.5,0)))</f>
        <v>nd</v>
      </c>
      <c r="N17" s="380"/>
      <c r="O17" s="380"/>
      <c r="P17" s="398"/>
      <c r="Q17" s="398"/>
      <c r="R17" s="416"/>
      <c r="S17" s="404"/>
      <c r="T17" s="194"/>
      <c r="U17" s="195"/>
      <c r="V17" s="18"/>
      <c r="W17" s="18"/>
      <c r="X17" s="288"/>
    </row>
    <row r="18" spans="1:24" ht="15.75" thickBot="1" x14ac:dyDescent="0.3">
      <c r="A18" s="370">
        <f>IF(B18&gt;SUM($D$18:$D$22),SUM($D$18:$D$22),B18)</f>
        <v>3</v>
      </c>
      <c r="B18" s="370">
        <f>COUNTIF($C$4:$C$27,"P5")</f>
        <v>3</v>
      </c>
      <c r="C18" s="80" t="str">
        <f>'inserisci dati'!B18</f>
        <v>P5</v>
      </c>
      <c r="D18" s="80">
        <f t="shared" si="9"/>
        <v>1</v>
      </c>
      <c r="E18" s="252" t="str">
        <f>'inserisci dati'!C18</f>
        <v>Spesa pubblica totale P5 (in EUR)</v>
      </c>
      <c r="F18" s="123">
        <f>'inserisci dati'!D18</f>
        <v>100</v>
      </c>
      <c r="G18" s="123">
        <f>'inserisci dati'!E18</f>
        <v>0</v>
      </c>
      <c r="H18" s="289">
        <f>'inserisci dati'!F18</f>
        <v>0.2</v>
      </c>
      <c r="I18" s="125">
        <f>'inserisci dati'!G18</f>
        <v>20</v>
      </c>
      <c r="J18" s="126">
        <f>'inserisci dati'!H18</f>
        <v>20</v>
      </c>
      <c r="K18" s="241">
        <f t="shared" ref="K18:K20" si="10">IF(AND(I18&lt;=0,J18&lt;=0),"nd",J18/I18)</f>
        <v>1</v>
      </c>
      <c r="L18" s="146">
        <f t="shared" ref="L18:L20" si="11">IF($K18="nd","nd",IF($K18&gt;=85%,1,IF(AND($K18&lt;85%,$K18&gt;=75%),0.5,0)))</f>
        <v>1</v>
      </c>
      <c r="M18" s="146">
        <f t="shared" ref="M18:M20" si="12">IF($K18="nd","nd",IF($K18&lt;65%,1,IF(AND($K18&gt;=65%,$K18&lt;85%),0.5,0)))</f>
        <v>0</v>
      </c>
      <c r="N18" s="381">
        <f ca="1">SommaCellePerColore($L$4:$L$27,$L18)</f>
        <v>3</v>
      </c>
      <c r="O18" s="381">
        <f ca="1">SommaCellePerColore($M$4:$M$27,$M18)</f>
        <v>0</v>
      </c>
      <c r="P18" s="399" t="str">
        <f ca="1">IF($N18=$A18,"CONSEGUITO",IF(AND($N18=$A18-0.5,$A18&gt;2),"CONSEGUITO","INDICATORE NON CONSEGUITO"))</f>
        <v>CONSEGUITO</v>
      </c>
      <c r="Q18" s="399" t="str">
        <f ca="1">IF($O18=$A18,"GRAVE CARENZA",IF(AND($A18&gt;2,$O18&gt;=2),"GRAVE CARENZA",IF(AND($A18&lt;=2,$O18&gt;=1),"GRAVE CARENZA","NO GRAVE CARENZA")))</f>
        <v>NO GRAVE CARENZA</v>
      </c>
      <c r="R18" s="417">
        <f ca="1">IF(P18="INDICATORE NON CONSEGUITO",'inserisci dati'!K18:K21,0)</f>
        <v>0</v>
      </c>
      <c r="S18" s="405">
        <f ca="1">IF(Q18="GRAVE CARENZA","si applica rettifica finanziaria",0)</f>
        <v>0</v>
      </c>
      <c r="T18" s="194"/>
      <c r="U18" s="195"/>
      <c r="V18" s="18"/>
      <c r="W18" s="18"/>
      <c r="X18" s="288"/>
    </row>
    <row r="19" spans="1:24" ht="45.75" thickBot="1" x14ac:dyDescent="0.3">
      <c r="A19" s="371"/>
      <c r="B19" s="371"/>
      <c r="C19" s="81" t="str">
        <f>'inserisci dati'!B19</f>
        <v>P5</v>
      </c>
      <c r="D19" s="81">
        <f t="shared" si="9"/>
        <v>1</v>
      </c>
      <c r="E19" s="253" t="str">
        <f>'inserisci dati'!C19</f>
        <v>Numero di operazioni di investimenti destinati al risparmio e all'efficienza energetica (aspetto specifico 5B) + nella produzione di energia rinnovabile (aspetto specifico 5C)</v>
      </c>
      <c r="F19" s="127">
        <f>'inserisci dati'!D19</f>
        <v>100</v>
      </c>
      <c r="G19" s="127">
        <f>'inserisci dati'!E19</f>
        <v>0</v>
      </c>
      <c r="H19" s="290">
        <f>'inserisci dati'!F19</f>
        <v>7.0000000000000007E-2</v>
      </c>
      <c r="I19" s="129">
        <f>'inserisci dati'!G19</f>
        <v>7.0000000000000009</v>
      </c>
      <c r="J19" s="130">
        <f>'inserisci dati'!H19</f>
        <v>7</v>
      </c>
      <c r="K19" s="242">
        <f t="shared" si="10"/>
        <v>0.99999999999999989</v>
      </c>
      <c r="L19" s="147">
        <f t="shared" si="11"/>
        <v>1</v>
      </c>
      <c r="M19" s="147">
        <f t="shared" si="12"/>
        <v>0</v>
      </c>
      <c r="N19" s="382"/>
      <c r="O19" s="382"/>
      <c r="P19" s="400"/>
      <c r="Q19" s="400"/>
      <c r="R19" s="418"/>
      <c r="S19" s="406"/>
      <c r="T19" s="194"/>
      <c r="U19" s="195"/>
      <c r="V19" s="18"/>
      <c r="W19" s="18"/>
      <c r="X19" s="288"/>
    </row>
    <row r="20" spans="1:24" ht="75.75" thickBot="1" x14ac:dyDescent="0.3">
      <c r="A20" s="371"/>
      <c r="B20" s="371"/>
      <c r="C20" s="76" t="str">
        <f>'inserisci dati'!B20</f>
        <v>P5</v>
      </c>
      <c r="D20" s="76">
        <f t="shared" si="9"/>
        <v>1</v>
      </c>
      <c r="E20" s="72" t="str">
        <f>'inserisci dati'!C20</f>
        <v>Terreni agricoli e forestali gestiti in maniera tale da promuovere il sequestro e la conservazione del carbonio (ha) (aspetto specifico 5E) + terreni agricoli oggetto di contratti di gestione mirati a ridurre le emissioni di GHG e/o ammoniaca (ha) (aspetto specifico 5D) + terreni irrigui cui si applicano sistemi di irrigazione più efficienti (ha) (aspetto specifico 5A)</v>
      </c>
      <c r="F20" s="12">
        <f>'inserisci dati'!D20</f>
        <v>100</v>
      </c>
      <c r="G20" s="21">
        <f>'inserisci dati'!E20</f>
        <v>0</v>
      </c>
      <c r="H20" s="13">
        <f>'inserisci dati'!F20</f>
        <v>0.19</v>
      </c>
      <c r="I20" s="14">
        <f>'inserisci dati'!G20</f>
        <v>19</v>
      </c>
      <c r="J20" s="22">
        <f>'inserisci dati'!H20</f>
        <v>19</v>
      </c>
      <c r="K20" s="243">
        <f t="shared" si="10"/>
        <v>1</v>
      </c>
      <c r="L20" s="147">
        <f t="shared" si="11"/>
        <v>1</v>
      </c>
      <c r="M20" s="147">
        <f t="shared" si="12"/>
        <v>0</v>
      </c>
      <c r="N20" s="382"/>
      <c r="O20" s="382"/>
      <c r="P20" s="400"/>
      <c r="Q20" s="400"/>
      <c r="R20" s="418"/>
      <c r="S20" s="406"/>
      <c r="T20" s="18"/>
      <c r="U20" s="287"/>
      <c r="V20" s="18"/>
    </row>
    <row r="21" spans="1:24" ht="45.75" thickBot="1" x14ac:dyDescent="0.3">
      <c r="A21" s="371"/>
      <c r="B21" s="371"/>
      <c r="C21" s="182" t="str">
        <f>'inserisci dati'!B21</f>
        <v xml:space="preserve"> [P5] rimuovi parentesi quadre e questo testo</v>
      </c>
      <c r="D21" s="182">
        <f t="shared" si="9"/>
        <v>0</v>
      </c>
      <c r="E21" s="172" t="str">
        <f>'inserisci dati'!C21</f>
        <v>indicatore aggiuntivo</v>
      </c>
      <c r="F21" s="183">
        <f>'inserisci dati'!D21</f>
        <v>0</v>
      </c>
      <c r="G21" s="184">
        <f>'inserisci dati'!E21</f>
        <v>0</v>
      </c>
      <c r="H21" s="185">
        <f>'inserisci dati'!F21</f>
        <v>0</v>
      </c>
      <c r="I21" s="186">
        <f>'inserisci dati'!G21</f>
        <v>0</v>
      </c>
      <c r="J21" s="213">
        <f>'inserisci dati'!H21</f>
        <v>0</v>
      </c>
      <c r="K21" s="244" t="str">
        <f>IF(AND(I21&lt;=0,J21&lt;=0),"nd",J21/I21)</f>
        <v>nd</v>
      </c>
      <c r="L21" s="187" t="str">
        <f>IF($K21="nd","nd",IF($K21&gt;=85%,1,IF(AND($K21&lt;85%,$K21&gt;=75%),0.5,0)))</f>
        <v>nd</v>
      </c>
      <c r="M21" s="187" t="str">
        <f>IF($K21="nd","nd",IF($K21&lt;65%,1,IF(AND($K21&gt;=65%,$K21&lt;85%),0.5,0)))</f>
        <v>nd</v>
      </c>
      <c r="N21" s="382"/>
      <c r="O21" s="382"/>
      <c r="P21" s="400"/>
      <c r="Q21" s="400"/>
      <c r="R21" s="418"/>
      <c r="S21" s="406"/>
      <c r="T21" s="18"/>
      <c r="U21" s="287"/>
      <c r="V21" s="18"/>
    </row>
    <row r="22" spans="1:24" ht="45.75" thickBot="1" x14ac:dyDescent="0.3">
      <c r="A22" s="372"/>
      <c r="B22" s="372"/>
      <c r="C22" s="45" t="str">
        <f>'inserisci dati'!B22</f>
        <v xml:space="preserve"> [P5] rimuovi parentesi quadre e questo testo</v>
      </c>
      <c r="D22" s="45">
        <f t="shared" si="9"/>
        <v>0</v>
      </c>
      <c r="E22" s="9" t="str">
        <f>'inserisci dati'!C22</f>
        <v>indicatore aggiuntivo</v>
      </c>
      <c r="F22" s="60">
        <f>'inserisci dati'!D22</f>
        <v>0</v>
      </c>
      <c r="G22" s="61">
        <f>'inserisci dati'!E22</f>
        <v>0</v>
      </c>
      <c r="H22" s="62">
        <f>'inserisci dati'!F22</f>
        <v>0</v>
      </c>
      <c r="I22" s="63">
        <f>'inserisci dati'!G22</f>
        <v>0</v>
      </c>
      <c r="J22" s="64">
        <f>'inserisci dati'!H22</f>
        <v>0</v>
      </c>
      <c r="K22" s="245" t="str">
        <f>IF(AND(I22&lt;=0,J22&lt;=0),"nd",J22/I22)</f>
        <v>nd</v>
      </c>
      <c r="L22" s="201" t="str">
        <f>IF($K22="nd","nd",IF($K22&gt;=85%,1,IF(AND($K22&lt;85%,$K22&gt;=75%),0.5,0)))</f>
        <v>nd</v>
      </c>
      <c r="M22" s="201" t="str">
        <f>IF($K22="nd","nd",IF($K22&lt;65%,1,IF(AND($K22&gt;=65%,$K22&lt;85%),0.5,0)))</f>
        <v>nd</v>
      </c>
      <c r="N22" s="383"/>
      <c r="O22" s="383"/>
      <c r="P22" s="401"/>
      <c r="Q22" s="401"/>
      <c r="R22" s="419"/>
      <c r="S22" s="407"/>
      <c r="T22" s="18"/>
      <c r="U22" s="287"/>
      <c r="V22" s="18"/>
    </row>
    <row r="23" spans="1:24" ht="15.75" thickBot="1" x14ac:dyDescent="0.3">
      <c r="A23" s="358">
        <f>IF(B23&gt;SUM($D$23:$D$27),SUM($D$23:$D$27),B23)</f>
        <v>3</v>
      </c>
      <c r="B23" s="358">
        <f>COUNTIF($C$4:$C$27,"P6")</f>
        <v>3</v>
      </c>
      <c r="C23" s="82" t="str">
        <f>'inserisci dati'!B23</f>
        <v>P6</v>
      </c>
      <c r="D23" s="82">
        <f>IF(F23&gt;0,1,0)</f>
        <v>1</v>
      </c>
      <c r="E23" s="282" t="str">
        <f>'inserisci dati'!C23</f>
        <v>Spesa pubblica totale P6 (in EUR)</v>
      </c>
      <c r="F23" s="137">
        <f>'inserisci dati'!D23</f>
        <v>100</v>
      </c>
      <c r="G23" s="131">
        <f>'inserisci dati'!E23</f>
        <v>0</v>
      </c>
      <c r="H23" s="132">
        <f>'inserisci dati'!F23</f>
        <v>0.13</v>
      </c>
      <c r="I23" s="133">
        <f>'inserisci dati'!G23</f>
        <v>13</v>
      </c>
      <c r="J23" s="139">
        <f>'inserisci dati'!H23</f>
        <v>13</v>
      </c>
      <c r="K23" s="246">
        <f t="shared" ref="K23:K25" si="13">IF(AND(I23&lt;=0,J23&lt;=0),"nd",J23/I23)</f>
        <v>1</v>
      </c>
      <c r="L23" s="148">
        <f t="shared" ref="L23:L25" si="14">IF($K23="nd","nd",IF($K23&gt;=85%,1,IF(AND($K23&lt;85%,$K23&gt;=75%),0.5,0)))</f>
        <v>1</v>
      </c>
      <c r="M23" s="148">
        <f t="shared" ref="M23:M25" si="15">IF($K23="nd","nd",IF($K23&lt;65%,1,IF(AND($K23&gt;=65%,$K23&lt;85%),0.5,0)))</f>
        <v>0</v>
      </c>
      <c r="N23" s="384">
        <f ca="1">SommaCellePerColore($L$4:$L$27,$L23)</f>
        <v>3</v>
      </c>
      <c r="O23" s="384">
        <f ca="1">SommaCellePerColore($M$4:$M$27,$M23)</f>
        <v>0</v>
      </c>
      <c r="P23" s="387" t="str">
        <f ca="1">IF($N23=$A23,"CONSEGUITO",IF(AND($N23=$A23-0.5,$A23&gt;2),"CONSEGUITO","INDICATORE NON CONSEGUITO"))</f>
        <v>CONSEGUITO</v>
      </c>
      <c r="Q23" s="387" t="str">
        <f ca="1">IF($O23=$A23,"GRAVE CARENZA",IF(AND($A23&gt;2,$O23&gt;=2),"GRAVE CARENZA",IF(AND($A23&lt;=2,$O23&gt;=1),"GRAVE CARENZA","NO GRAVE CARENZA")))</f>
        <v>NO GRAVE CARENZA</v>
      </c>
      <c r="R23" s="420">
        <f ca="1">IF(P23="INDICATORE NON CONSEGUITO",'inserisci dati'!K22:K27,0)</f>
        <v>0</v>
      </c>
      <c r="S23" s="408">
        <f ca="1">IF(Q23="GRAVE CARENZA","si applica rettifica finanziaria",0)</f>
        <v>0</v>
      </c>
      <c r="T23" s="18"/>
      <c r="U23" s="287"/>
      <c r="V23" s="18"/>
    </row>
    <row r="24" spans="1:24" ht="30.75" thickBot="1" x14ac:dyDescent="0.3">
      <c r="A24" s="359"/>
      <c r="B24" s="359"/>
      <c r="C24" s="83" t="str">
        <f>'inserisci dati'!B24</f>
        <v>P6</v>
      </c>
      <c r="D24" s="83">
        <f t="shared" si="9"/>
        <v>1</v>
      </c>
      <c r="E24" s="283" t="str">
        <f>'inserisci dati'!C24</f>
        <v>Numero di operazioni sovvenzionate per migliorare le infrastrutture e i servizi di base nelle zone rurali (aspetti specifici 6B e 6C)</v>
      </c>
      <c r="F24" s="134">
        <f>'inserisci dati'!D24</f>
        <v>100</v>
      </c>
      <c r="G24" s="134">
        <f>'inserisci dati'!E24</f>
        <v>0</v>
      </c>
      <c r="H24" s="135">
        <f>'inserisci dati'!F24</f>
        <v>0.1</v>
      </c>
      <c r="I24" s="136">
        <f>'inserisci dati'!G24</f>
        <v>10</v>
      </c>
      <c r="J24" s="291">
        <f>'inserisci dati'!H24</f>
        <v>10</v>
      </c>
      <c r="K24" s="247">
        <f t="shared" si="13"/>
        <v>1</v>
      </c>
      <c r="L24" s="149">
        <f t="shared" si="14"/>
        <v>1</v>
      </c>
      <c r="M24" s="149">
        <f t="shared" si="15"/>
        <v>0</v>
      </c>
      <c r="N24" s="385"/>
      <c r="O24" s="385"/>
      <c r="P24" s="388"/>
      <c r="Q24" s="388"/>
      <c r="R24" s="421"/>
      <c r="S24" s="409"/>
      <c r="T24" s="18"/>
      <c r="U24" s="287"/>
      <c r="V24" s="18"/>
      <c r="W24" s="192"/>
      <c r="X24" s="288"/>
    </row>
    <row r="25" spans="1:24" ht="15.75" thickBot="1" x14ac:dyDescent="0.3">
      <c r="A25" s="359"/>
      <c r="B25" s="359"/>
      <c r="C25" s="77" t="str">
        <f>'inserisci dati'!B25</f>
        <v>P6</v>
      </c>
      <c r="D25" s="77">
        <f t="shared" si="9"/>
        <v>1</v>
      </c>
      <c r="E25" s="73" t="str">
        <f>'inserisci dati'!C25</f>
        <v>Popolazione coperta dai GAL (aspetto specifico 6B)</v>
      </c>
      <c r="F25" s="138">
        <f>'inserisci dati'!D25</f>
        <v>100</v>
      </c>
      <c r="G25" s="23">
        <f>'inserisci dati'!E25</f>
        <v>0</v>
      </c>
      <c r="H25" s="15">
        <f>'inserisci dati'!F25</f>
        <v>0.9</v>
      </c>
      <c r="I25" s="16">
        <f>'inserisci dati'!G25</f>
        <v>90</v>
      </c>
      <c r="J25" s="39">
        <f>'inserisci dati'!H25</f>
        <v>90</v>
      </c>
      <c r="K25" s="248">
        <f t="shared" si="13"/>
        <v>1</v>
      </c>
      <c r="L25" s="149">
        <f t="shared" si="14"/>
        <v>1</v>
      </c>
      <c r="M25" s="149">
        <f t="shared" si="15"/>
        <v>0</v>
      </c>
      <c r="N25" s="385"/>
      <c r="O25" s="385"/>
      <c r="P25" s="388"/>
      <c r="Q25" s="388"/>
      <c r="R25" s="421"/>
      <c r="S25" s="409"/>
      <c r="T25" s="18"/>
      <c r="U25" s="287"/>
      <c r="V25" s="18"/>
    </row>
    <row r="26" spans="1:24" ht="45.75" thickBot="1" x14ac:dyDescent="0.3">
      <c r="A26" s="359"/>
      <c r="B26" s="359"/>
      <c r="C26" s="214" t="str">
        <f>'inserisci dati'!B26</f>
        <v xml:space="preserve"> [P6] rimuovi parentesi quadre e questo testo</v>
      </c>
      <c r="D26" s="214">
        <f t="shared" si="9"/>
        <v>0</v>
      </c>
      <c r="E26" s="173" t="str">
        <f>'inserisci dati'!C26</f>
        <v>indicatore aggiuntivo</v>
      </c>
      <c r="F26" s="215">
        <f>'inserisci dati'!D26</f>
        <v>0</v>
      </c>
      <c r="G26" s="216">
        <f>'inserisci dati'!E26</f>
        <v>0</v>
      </c>
      <c r="H26" s="217">
        <f>'inserisci dati'!F26</f>
        <v>0</v>
      </c>
      <c r="I26" s="218">
        <f>'inserisci dati'!G26</f>
        <v>0</v>
      </c>
      <c r="J26" s="220">
        <f>'inserisci dati'!H26</f>
        <v>0</v>
      </c>
      <c r="K26" s="249" t="str">
        <f>IF(AND(I26&lt;=0,J26&lt;=0),"nd",J26/I26)</f>
        <v>nd</v>
      </c>
      <c r="L26" s="219" t="str">
        <f>IF($K26="nd","nd",IF($K26&gt;=85%,1,IF(AND($K26&lt;85%,$K26&gt;=75%),0.5,0)))</f>
        <v>nd</v>
      </c>
      <c r="M26" s="219" t="str">
        <f>IF($K26="nd","nd",IF($K26&lt;65%,1,IF(AND($K26&gt;=65%,$K26&lt;85%),0.5,0)))</f>
        <v>nd</v>
      </c>
      <c r="N26" s="385"/>
      <c r="O26" s="385"/>
      <c r="P26" s="388"/>
      <c r="Q26" s="388"/>
      <c r="R26" s="421"/>
      <c r="S26" s="409"/>
      <c r="T26" s="18"/>
      <c r="U26" s="287"/>
      <c r="V26" s="18"/>
    </row>
    <row r="27" spans="1:24" ht="45.75" thickBot="1" x14ac:dyDescent="0.3">
      <c r="A27" s="360"/>
      <c r="B27" s="360"/>
      <c r="C27" s="44" t="str">
        <f>'inserisci dati'!B27</f>
        <v xml:space="preserve"> [P6] rimuovi parentesi quadre e questo testo</v>
      </c>
      <c r="D27" s="44">
        <f t="shared" si="9"/>
        <v>0</v>
      </c>
      <c r="E27" s="20" t="str">
        <f>'inserisci dati'!C27</f>
        <v>indicatore aggiuntivo</v>
      </c>
      <c r="F27" s="65">
        <f>'inserisci dati'!D27</f>
        <v>0</v>
      </c>
      <c r="G27" s="66">
        <f>'inserisci dati'!E27</f>
        <v>0</v>
      </c>
      <c r="H27" s="67">
        <f>'inserisci dati'!F27</f>
        <v>0</v>
      </c>
      <c r="I27" s="68">
        <f>'inserisci dati'!G27</f>
        <v>0</v>
      </c>
      <c r="J27" s="69">
        <f>'inserisci dati'!H27</f>
        <v>0</v>
      </c>
      <c r="K27" s="250" t="str">
        <f>IF(AND(I27&lt;=0,J27&lt;=0),"nd",J27/I27)</f>
        <v>nd</v>
      </c>
      <c r="L27" s="202" t="str">
        <f>IF($K27="nd","nd",IF($K27&gt;=85%,1,IF(AND($K27&lt;85%,$K27&gt;=75%),0.5,0)))</f>
        <v>nd</v>
      </c>
      <c r="M27" s="202" t="str">
        <f>IF($K27="nd","nd",IF($K27&lt;65%,1,IF(AND($K27&gt;=65%,$K27&lt;85%),0.5,0)))</f>
        <v>nd</v>
      </c>
      <c r="N27" s="386"/>
      <c r="O27" s="386"/>
      <c r="P27" s="389"/>
      <c r="Q27" s="389"/>
      <c r="R27" s="422"/>
      <c r="S27" s="410"/>
      <c r="T27" s="18"/>
      <c r="U27" s="287"/>
      <c r="V27" s="18"/>
    </row>
    <row r="28" spans="1:24" ht="15.75" thickTop="1" x14ac:dyDescent="0.25"/>
    <row r="29" spans="1:24" x14ac:dyDescent="0.25">
      <c r="J29" s="287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287"/>
      <c r="V29" s="18"/>
    </row>
    <row r="30" spans="1:24" x14ac:dyDescent="0.25"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</row>
  </sheetData>
  <mergeCells count="50">
    <mergeCell ref="S14:S17"/>
    <mergeCell ref="S18:S22"/>
    <mergeCell ref="S23:S27"/>
    <mergeCell ref="J2:S2"/>
    <mergeCell ref="R14:R17"/>
    <mergeCell ref="R18:R22"/>
    <mergeCell ref="R23:R27"/>
    <mergeCell ref="O4:O7"/>
    <mergeCell ref="O8:O13"/>
    <mergeCell ref="O14:O17"/>
    <mergeCell ref="O18:O22"/>
    <mergeCell ref="O23:O27"/>
    <mergeCell ref="Q4:Q7"/>
    <mergeCell ref="Q8:Q13"/>
    <mergeCell ref="Q14:Q17"/>
    <mergeCell ref="Q18:Q22"/>
    <mergeCell ref="N14:N17"/>
    <mergeCell ref="N18:N22"/>
    <mergeCell ref="N23:N27"/>
    <mergeCell ref="Q23:Q27"/>
    <mergeCell ref="P4:P7"/>
    <mergeCell ref="P8:P13"/>
    <mergeCell ref="P14:P17"/>
    <mergeCell ref="P18:P22"/>
    <mergeCell ref="P23:P27"/>
    <mergeCell ref="A4:A7"/>
    <mergeCell ref="A23:A27"/>
    <mergeCell ref="F1:I1"/>
    <mergeCell ref="A8:A13"/>
    <mergeCell ref="E2:E3"/>
    <mergeCell ref="C2:C3"/>
    <mergeCell ref="A2:A3"/>
    <mergeCell ref="A18:A22"/>
    <mergeCell ref="A14:A17"/>
    <mergeCell ref="D2:D3"/>
    <mergeCell ref="B2:B3"/>
    <mergeCell ref="B4:B7"/>
    <mergeCell ref="B8:B13"/>
    <mergeCell ref="B14:B17"/>
    <mergeCell ref="B18:B22"/>
    <mergeCell ref="B23:B27"/>
    <mergeCell ref="U2:V2"/>
    <mergeCell ref="W2:X2"/>
    <mergeCell ref="F2:I2"/>
    <mergeCell ref="R8:R13"/>
    <mergeCell ref="N4:N7"/>
    <mergeCell ref="N8:N13"/>
    <mergeCell ref="R4:R7"/>
    <mergeCell ref="S4:S7"/>
    <mergeCell ref="S8:S13"/>
  </mergeCells>
  <pageMargins left="0.7" right="0.7" top="0.75" bottom="0.75" header="0.3" footer="0.3"/>
  <pageSetup paperSize="9" orientation="portrait" r:id="rId1"/>
  <ignoredErrors>
    <ignoredError sqref="R4:R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inserisci dati</vt:lpstr>
      <vt:lpstr>quadro performance</vt:lpstr>
    </vt:vector>
  </TitlesOfParts>
  <Company>Regione Emilia-Romagna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Pierangeli Fabio</dc:creator>
  <cp:lastModifiedBy>Pierangeli Fabio</cp:lastModifiedBy>
  <dcterms:created xsi:type="dcterms:W3CDTF">2016-09-19T06:43:54Z</dcterms:created>
  <dcterms:modified xsi:type="dcterms:W3CDTF">2017-03-31T13:43:20Z</dcterms:modified>
</cp:coreProperties>
</file>